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420" windowWidth="15600" windowHeight="6690"/>
  </bookViews>
  <sheets>
    <sheet name="Feuil1" sheetId="1" r:id="rId1"/>
    <sheet name="Feuil2" sheetId="2" state="hidden" r:id="rId2"/>
    <sheet name="Référentiel" sheetId="3" r:id="rId3"/>
  </sheets>
  <definedNames>
    <definedName name="Classe1">Feuil1!$D$6</definedName>
    <definedName name="Classe10">Feuil1!$D$15</definedName>
    <definedName name="Classe11">Feuil1!$D$16</definedName>
    <definedName name="Classe12">Feuil1!$D$17</definedName>
    <definedName name="Classe13">Feuil1!$D$18</definedName>
    <definedName name="Classe14">Feuil1!$D$19</definedName>
    <definedName name="Classe15">Feuil1!$D$20</definedName>
    <definedName name="Classe16">Feuil1!$D$21</definedName>
    <definedName name="Classe17">Feuil1!$D$22</definedName>
    <definedName name="Classe18">Feuil1!$D$23</definedName>
    <definedName name="Classe19">Feuil1!$D$24</definedName>
    <definedName name="Classe2">Feuil1!$D$7</definedName>
    <definedName name="Classe20">Feuil1!$D$25</definedName>
    <definedName name="Classe21">Feuil1!$D$26</definedName>
    <definedName name="Classe22">Feuil1!$D$27</definedName>
    <definedName name="Classe23">Feuil1!$D$28</definedName>
    <definedName name="Classe24">Feuil1!$D$29</definedName>
    <definedName name="Classe25">Feuil1!$D$30</definedName>
    <definedName name="Classe26">Feuil1!$D$31</definedName>
    <definedName name="Classe27">Feuil1!$D$32</definedName>
    <definedName name="Classe28">Feuil1!$D$33</definedName>
    <definedName name="Classe29">Feuil1!$D$34</definedName>
    <definedName name="Classe3">Feuil1!$D$8</definedName>
    <definedName name="Classe30">Feuil1!$D$35</definedName>
    <definedName name="Classe31">Feuil1!#REF!</definedName>
    <definedName name="Classe32">Feuil1!#REF!</definedName>
    <definedName name="Classe33">Feuil1!#REF!</definedName>
    <definedName name="Classe34">Feuil1!#REF!</definedName>
    <definedName name="Classe35">Feuil1!#REF!</definedName>
    <definedName name="Classe4">Feuil1!$D$9</definedName>
    <definedName name="Classe5">Feuil1!$D$10</definedName>
    <definedName name="Classe6">Feuil1!$D$11</definedName>
    <definedName name="Classe7">Feuil1!$D$12</definedName>
    <definedName name="Classe8">Feuil1!$D$13</definedName>
    <definedName name="Classe9">Feuil1!$D$14</definedName>
    <definedName name="NomClasseGroupe">Feuil1!$E$2</definedName>
    <definedName name="NomPrenom1">Feuil1!$B$6</definedName>
    <definedName name="NomPrenom10">Feuil1!$B$15</definedName>
    <definedName name="NomPrenom11">Feuil1!$B$16</definedName>
    <definedName name="NomPrenom12">Feuil1!$B$17</definedName>
    <definedName name="NomPrenom13">Feuil1!$B$18</definedName>
    <definedName name="NomPrenom14">Feuil1!$B$19</definedName>
    <definedName name="NomPrenom15">Feuil1!$B$20</definedName>
    <definedName name="NomPrenom16">Feuil1!$B$21</definedName>
    <definedName name="NomPrenom17">Feuil1!$B$22</definedName>
    <definedName name="NomPrenom18">Feuil1!$B$23</definedName>
    <definedName name="NomPrenom19">Feuil1!$B$24</definedName>
    <definedName name="NomPrenom2">Feuil1!$B$7</definedName>
    <definedName name="NomPrenom20">Feuil1!$B$25</definedName>
    <definedName name="NomPrenom21">Feuil1!$B$26</definedName>
    <definedName name="NomPrenom22">Feuil1!$B$27</definedName>
    <definedName name="NomPrenom23">Feuil1!$B$28</definedName>
    <definedName name="NomPrenom24">Feuil1!$B$29</definedName>
    <definedName name="NomPrenom25">Feuil1!$B$30</definedName>
    <definedName name="NomPrenom26">Feuil1!$B$31</definedName>
    <definedName name="NomPrenom27">Feuil1!$B$32</definedName>
    <definedName name="NomPrenom28">Feuil1!$B$33</definedName>
    <definedName name="NomPrenom29">Feuil1!$B$34</definedName>
    <definedName name="NomPrenom3">Feuil1!$B$8</definedName>
    <definedName name="NomPrenom30">Feuil1!$B$35</definedName>
    <definedName name="NomPrenom31">Feuil1!#REF!</definedName>
    <definedName name="NomPrenom32">Feuil1!#REF!</definedName>
    <definedName name="NomPrenom33">Feuil1!#REF!</definedName>
    <definedName name="NomPrenom34">Feuil1!#REF!</definedName>
    <definedName name="NomPrenom35">Feuil1!#REF!</definedName>
    <definedName name="NomPrenom4">Feuil1!$B$9</definedName>
    <definedName name="NomPrenom5">Feuil1!$B$10</definedName>
    <definedName name="NomPrenom6">Feuil1!$B$11</definedName>
    <definedName name="NomPrenom7">Feuil1!$B$12</definedName>
    <definedName name="NomPrenom8">Feuil1!$B$13</definedName>
    <definedName name="NomPrenom9">Feuil1!$B$14</definedName>
    <definedName name="NomProfesseur">Feuil1!$K$2</definedName>
    <definedName name="Print_Area" localSheetId="0">Feuil1!$A$1:$S$38</definedName>
    <definedName name="Sexe1">Feuil1!$C$6</definedName>
    <definedName name="Sexe10">Feuil1!$C$15</definedName>
    <definedName name="Sexe11">Feuil1!$C$16</definedName>
    <definedName name="Sexe12">Feuil1!$C$17</definedName>
    <definedName name="Sexe13">Feuil1!$C$18</definedName>
    <definedName name="Sexe14">Feuil1!$C$19</definedName>
    <definedName name="Sexe15">Feuil1!$C$20</definedName>
    <definedName name="Sexe16">Feuil1!$C$21</definedName>
    <definedName name="Sexe17">Feuil1!$C$22</definedName>
    <definedName name="Sexe18">Feuil1!$C$23</definedName>
    <definedName name="Sexe19">Feuil1!$C$24</definedName>
    <definedName name="Sexe2">Feuil1!$C$7</definedName>
    <definedName name="Sexe20">Feuil1!$C$25</definedName>
    <definedName name="Sexe21">Feuil1!$C$26</definedName>
    <definedName name="Sexe22">Feuil1!$C$27</definedName>
    <definedName name="Sexe23">Feuil1!$C$28</definedName>
    <definedName name="Sexe24">Feuil1!$C$29</definedName>
    <definedName name="Sexe25">Feuil1!$C$30</definedName>
    <definedName name="Sexe26">Feuil1!$C$31</definedName>
    <definedName name="Sexe27">Feuil1!$C$32</definedName>
    <definedName name="Sexe28">Feuil1!$C$33</definedName>
    <definedName name="Sexe29">Feuil1!$C$34</definedName>
    <definedName name="Sexe3">Feuil1!$C$8</definedName>
    <definedName name="Sexe30">Feuil1!$C$35</definedName>
    <definedName name="Sexe31">Feuil1!#REF!</definedName>
    <definedName name="Sexe32">Feuil1!#REF!</definedName>
    <definedName name="Sexe33">Feuil1!#REF!</definedName>
    <definedName name="Sexe34">Feuil1!#REF!</definedName>
    <definedName name="Sexe35">Feuil1!#REF!</definedName>
    <definedName name="Sexe4">Feuil1!$C$9</definedName>
    <definedName name="Sexe5">Feuil1!$C$10</definedName>
    <definedName name="Sexe6">Feuil1!$C$11</definedName>
    <definedName name="Sexe7">Feuil1!$C$12</definedName>
    <definedName name="Sexe8">Feuil1!$C$13</definedName>
    <definedName name="Sexe9">Feuil1!$C$14</definedName>
  </definedNames>
  <calcPr calcId="145621"/>
</workbook>
</file>

<file path=xl/calcChain.xml><?xml version="1.0" encoding="utf-8"?>
<calcChain xmlns="http://schemas.openxmlformats.org/spreadsheetml/2006/main">
  <c r="J7" i="1" l="1"/>
  <c r="E7" i="1" s="1"/>
  <c r="J8" i="1"/>
  <c r="E8" i="1" s="1"/>
  <c r="J9" i="1"/>
  <c r="E9" i="1" s="1"/>
  <c r="J10" i="1"/>
  <c r="E10" i="1" s="1"/>
  <c r="J11" i="1"/>
  <c r="E11" i="1" s="1"/>
  <c r="J12" i="1"/>
  <c r="E12" i="1" s="1"/>
  <c r="J13" i="1"/>
  <c r="E13" i="1" s="1"/>
  <c r="J14" i="1"/>
  <c r="E14" i="1" s="1"/>
  <c r="J15" i="1"/>
  <c r="E15" i="1" s="1"/>
  <c r="J16" i="1"/>
  <c r="E16" i="1" s="1"/>
  <c r="J17" i="1"/>
  <c r="E17" i="1" s="1"/>
  <c r="J18" i="1"/>
  <c r="E18" i="1" s="1"/>
  <c r="J19" i="1"/>
  <c r="E19" i="1" s="1"/>
  <c r="J20" i="1"/>
  <c r="E20" i="1" s="1"/>
  <c r="J21" i="1"/>
  <c r="E21" i="1" s="1"/>
  <c r="J22" i="1"/>
  <c r="E22" i="1" s="1"/>
  <c r="J23" i="1"/>
  <c r="E23" i="1" s="1"/>
  <c r="J24" i="1"/>
  <c r="E24" i="1" s="1"/>
  <c r="J25" i="1"/>
  <c r="E25" i="1" s="1"/>
  <c r="J26" i="1"/>
  <c r="E26" i="1" s="1"/>
  <c r="J27" i="1"/>
  <c r="E27" i="1" s="1"/>
  <c r="J28" i="1"/>
  <c r="E28" i="1" s="1"/>
  <c r="J29" i="1"/>
  <c r="E29" i="1" s="1"/>
  <c r="J30" i="1"/>
  <c r="E30" i="1" s="1"/>
  <c r="J31" i="1"/>
  <c r="E31" i="1" s="1"/>
  <c r="J32" i="1"/>
  <c r="E32" i="1" s="1"/>
  <c r="J33" i="1"/>
  <c r="E33" i="1" s="1"/>
  <c r="J34" i="1"/>
  <c r="E34" i="1" s="1"/>
  <c r="J35" i="1"/>
  <c r="E35" i="1" s="1"/>
  <c r="J6" i="1"/>
  <c r="E6" i="1" s="1"/>
  <c r="E38" i="1" l="1"/>
  <c r="E37" i="1"/>
  <c r="E3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P34" i="1" s="1"/>
  <c r="L35" i="1"/>
  <c r="P35" i="1" s="1"/>
  <c r="L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6" i="1"/>
  <c r="P33" i="1" l="1"/>
  <c r="Q33" i="1" s="1"/>
  <c r="P25" i="1"/>
  <c r="Q25" i="1" s="1"/>
  <c r="P21" i="1"/>
  <c r="Q21" i="1" s="1"/>
  <c r="P17" i="1"/>
  <c r="Q17" i="1" s="1"/>
  <c r="P13" i="1"/>
  <c r="Q13" i="1" s="1"/>
  <c r="P9" i="1"/>
  <c r="Q9" i="1" s="1"/>
  <c r="P6" i="1"/>
  <c r="Q6" i="1" s="1"/>
  <c r="P32" i="1"/>
  <c r="Q32" i="1" s="1"/>
  <c r="P28" i="1"/>
  <c r="Q28" i="1" s="1"/>
  <c r="P24" i="1"/>
  <c r="Q24" i="1" s="1"/>
  <c r="P20" i="1"/>
  <c r="Q20" i="1" s="1"/>
  <c r="P16" i="1"/>
  <c r="Q16" i="1" s="1"/>
  <c r="P12" i="1"/>
  <c r="Q12" i="1" s="1"/>
  <c r="P8" i="1"/>
  <c r="Q8" i="1" s="1"/>
  <c r="P27" i="1"/>
  <c r="Q27" i="1" s="1"/>
  <c r="P23" i="1"/>
  <c r="Q23" i="1" s="1"/>
  <c r="P15" i="1"/>
  <c r="Q15" i="1"/>
  <c r="P11" i="1"/>
  <c r="Q11" i="1" s="1"/>
  <c r="P7" i="1"/>
  <c r="Q7" i="1" s="1"/>
  <c r="P30" i="1"/>
  <c r="Q30" i="1" s="1"/>
  <c r="P26" i="1"/>
  <c r="Q26" i="1" s="1"/>
  <c r="P22" i="1"/>
  <c r="Q22" i="1" s="1"/>
  <c r="P18" i="1"/>
  <c r="Q18" i="1" s="1"/>
  <c r="P14" i="1"/>
  <c r="Q14" i="1" s="1"/>
  <c r="P10" i="1"/>
  <c r="Q10" i="1" s="1"/>
  <c r="P29" i="1"/>
  <c r="Q29" i="1" s="1"/>
  <c r="Q35" i="1"/>
  <c r="P31" i="1"/>
  <c r="Q31" i="1" s="1"/>
  <c r="P19" i="1"/>
  <c r="Q19" i="1" s="1"/>
  <c r="Q34" i="1"/>
</calcChain>
</file>

<file path=xl/comments1.xml><?xml version="1.0" encoding="utf-8"?>
<comments xmlns="http://schemas.openxmlformats.org/spreadsheetml/2006/main">
  <authors>
    <author>GERARD HOLDER EPS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 xml:space="preserve">Ne remplir que les cellules dont la colonne est vert clair.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<sst xmlns="http://schemas.openxmlformats.org/spreadsheetml/2006/main" count="37" uniqueCount="36">
  <si>
    <t>APSA:</t>
  </si>
  <si>
    <t>Sexe</t>
  </si>
  <si>
    <t>Classe</t>
  </si>
  <si>
    <t>Note</t>
  </si>
  <si>
    <t>Professeur:</t>
  </si>
  <si>
    <t>Nom- Prénom</t>
  </si>
  <si>
    <t>Classe/Groupe</t>
  </si>
  <si>
    <t>Fiche évaluation DNB</t>
  </si>
  <si>
    <t>Partenaire</t>
  </si>
  <si>
    <t>Meilleure perf partenaire</t>
  </si>
  <si>
    <t>Perf équipe 1</t>
  </si>
  <si>
    <t>Perf équipe 2</t>
  </si>
  <si>
    <t>Perf équipe 3</t>
  </si>
  <si>
    <t>Note perf indiv /4</t>
  </si>
  <si>
    <t>Note indice de transmission /4</t>
  </si>
  <si>
    <t>F</t>
  </si>
  <si>
    <t>NOTE</t>
  </si>
  <si>
    <t>G</t>
  </si>
  <si>
    <t>indice de transmission</t>
  </si>
  <si>
    <t>Efficacité dans l'ajustement des vitesses et cohérence du projet / 8 points</t>
  </si>
  <si>
    <t>Efficacité dans les rôles de staqrter, juge, chronométreur/4 points</t>
  </si>
  <si>
    <t>Course de relais vitesse</t>
  </si>
  <si>
    <t>Relais discontinu</t>
  </si>
  <si>
    <t>Relais coordonné</t>
  </si>
  <si>
    <t>Relais fluide</t>
  </si>
  <si>
    <t>Juge dilletante</t>
  </si>
  <si>
    <t>Juge fiable</t>
  </si>
  <si>
    <t>Juge multifonctions</t>
  </si>
  <si>
    <t>Performance indiv 1</t>
  </si>
  <si>
    <t>Performance indiv 2</t>
  </si>
  <si>
    <t>Performance indiv 3</t>
  </si>
  <si>
    <t>C:\Users\GERARD HOLDER EPS\Documents\fiches compatibles pack EPS\Nouveau dossier\macros2</t>
  </si>
  <si>
    <t>C:\Users\GERARD HOLDER EPS\Documents\fiches compatibles pack EPS\Nouveau dossier\macros2\Fiche évaluation DNB Course de relais vitesse  .pdf</t>
  </si>
  <si>
    <t>Moyenne générale</t>
  </si>
  <si>
    <t>Moyenne filles</t>
  </si>
  <si>
    <t>Moyenne garçons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</si>
</sst>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 Black"/>
      <family val="2"/>
    </font>
    <font>
      <sz val="11"/>
      <color theme="4"/>
      <name val="Arial Black"/>
      <family val="2"/>
    </font>
    <font>
      <sz val="8"/>
      <color theme="1"/>
      <name val="Arial Black"/>
      <family val="2"/>
    </font>
    <font>
      <b/>
      <sz val="11"/>
      <color theme="1"/>
      <name val="Arial Black"/>
      <family val="2"/>
    </font>
    <font>
      <sz val="10"/>
      <color theme="3"/>
      <name val="Arial Black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theme="3"/>
      </top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double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3"/>
      </bottom>
      <diagonal/>
    </border>
    <border>
      <left style="thin">
        <color indexed="64"/>
      </left>
      <right/>
      <top style="thin">
        <color indexed="64"/>
      </top>
      <bottom style="double">
        <color theme="3"/>
      </bottom>
      <diagonal/>
    </border>
    <border>
      <left style="double">
        <color theme="3"/>
      </left>
      <right/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indexed="64"/>
      </right>
      <top style="double">
        <color theme="3"/>
      </top>
      <bottom/>
      <diagonal/>
    </border>
    <border>
      <left style="thin">
        <color indexed="64"/>
      </left>
      <right style="thin">
        <color indexed="64"/>
      </right>
      <top style="double">
        <color theme="3"/>
      </top>
      <bottom style="thin">
        <color indexed="64"/>
      </bottom>
      <diagonal/>
    </border>
    <border>
      <left style="double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3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indexed="64"/>
      </right>
      <top style="thin">
        <color indexed="64"/>
      </top>
      <bottom style="double">
        <color theme="3"/>
      </bottom>
      <diagonal/>
    </border>
    <border>
      <left style="thin">
        <color indexed="64"/>
      </left>
      <right/>
      <top style="double">
        <color theme="3"/>
      </top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 style="double">
        <color theme="3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double">
        <color theme="3"/>
      </right>
      <top style="thin">
        <color indexed="64"/>
      </top>
      <bottom style="double">
        <color theme="3"/>
      </bottom>
      <diagonal/>
    </border>
    <border>
      <left/>
      <right style="thin">
        <color indexed="64"/>
      </right>
      <top style="double">
        <color theme="3"/>
      </top>
      <bottom style="thin">
        <color indexed="64"/>
      </bottom>
      <diagonal/>
    </border>
    <border>
      <left style="thin">
        <color indexed="64"/>
      </left>
      <right style="double">
        <color theme="3"/>
      </right>
      <top style="double">
        <color theme="3"/>
      </top>
      <bottom style="thin">
        <color indexed="64"/>
      </bottom>
      <diagonal/>
    </border>
    <border>
      <left/>
      <right style="double">
        <color theme="3"/>
      </right>
      <top style="double">
        <color theme="3"/>
      </top>
      <bottom/>
      <diagonal/>
    </border>
    <border>
      <left/>
      <right style="double">
        <color theme="3"/>
      </right>
      <top/>
      <bottom/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thin">
        <color indexed="64"/>
      </left>
      <right style="double">
        <color theme="3"/>
      </right>
      <top style="thin">
        <color indexed="64"/>
      </top>
      <bottom style="double">
        <color theme="3"/>
      </bottom>
      <diagonal/>
    </border>
    <border>
      <left/>
      <right style="thin">
        <color indexed="64"/>
      </right>
      <top style="thin">
        <color indexed="64"/>
      </top>
      <bottom style="double">
        <color theme="3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9" xfId="0" applyFont="1" applyBorder="1"/>
    <xf numFmtId="0" fontId="0" fillId="0" borderId="10" xfId="0" applyBorder="1"/>
    <xf numFmtId="0" fontId="3" fillId="0" borderId="10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7" xfId="0" applyBorder="1"/>
    <xf numFmtId="0" fontId="0" fillId="0" borderId="28" xfId="0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right" vertical="center"/>
    </xf>
    <xf numFmtId="0" fontId="5" fillId="3" borderId="24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vertical="center" textRotation="90"/>
    </xf>
    <xf numFmtId="0" fontId="0" fillId="0" borderId="6" xfId="0" applyBorder="1" applyAlignment="1">
      <alignment vertical="center" textRotation="90"/>
    </xf>
    <xf numFmtId="0" fontId="3" fillId="0" borderId="0" xfId="0" applyFont="1" applyBorder="1" applyAlignment="1">
      <alignment vertical="center" textRotation="90"/>
    </xf>
    <xf numFmtId="0" fontId="0" fillId="0" borderId="0" xfId="0" applyBorder="1" applyAlignment="1">
      <alignment vertical="center" textRotation="90"/>
    </xf>
    <xf numFmtId="0" fontId="3" fillId="0" borderId="0" xfId="0" applyFont="1" applyBorder="1" applyAlignment="1">
      <alignment textRotation="90"/>
    </xf>
    <xf numFmtId="0" fontId="0" fillId="0" borderId="0" xfId="0" applyBorder="1" applyAlignment="1">
      <alignment textRotation="90"/>
    </xf>
    <xf numFmtId="0" fontId="3" fillId="0" borderId="10" xfId="0" applyFont="1" applyBorder="1" applyAlignment="1">
      <alignment textRotation="90"/>
    </xf>
    <xf numFmtId="0" fontId="0" fillId="0" borderId="10" xfId="0" applyBorder="1" applyAlignment="1">
      <alignment textRotation="90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 applyProtection="1">
      <alignment horizontal="center" vertical="center" textRotation="90"/>
      <protection locked="0"/>
    </xf>
    <xf numFmtId="0" fontId="0" fillId="0" borderId="12" xfId="0" applyBorder="1" applyAlignment="1" applyProtection="1">
      <alignment horizontal="center" vertical="center" textRotation="90"/>
      <protection locked="0"/>
    </xf>
    <xf numFmtId="0" fontId="0" fillId="0" borderId="0" xfId="0" applyAlignment="1">
      <alignment textRotation="90"/>
    </xf>
    <xf numFmtId="0" fontId="7" fillId="0" borderId="6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8" fillId="4" borderId="0" xfId="0" applyFont="1" applyFill="1" applyBorder="1"/>
    <xf numFmtId="0" fontId="8" fillId="5" borderId="0" xfId="0" applyFont="1" applyFill="1" applyBorder="1"/>
    <xf numFmtId="0" fontId="8" fillId="3" borderId="0" xfId="0" applyFont="1" applyFill="1" applyBorder="1"/>
  </cellXfs>
  <cellStyles count="1">
    <cellStyle name="Normal" xfId="0" builtinId="0"/>
  </cellStyles>
  <dxfs count="65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178371</xdr:colOff>
      <xdr:row>0</xdr:row>
      <xdr:rowOff>74083</xdr:rowOff>
    </xdr:from>
    <xdr:to>
      <xdr:col>19</xdr:col>
      <xdr:colOff>554613</xdr:colOff>
      <xdr:row>1</xdr:row>
      <xdr:rowOff>238658</xdr:rowOff>
    </xdr:to>
    <xdr:pic macro="[0]!RAZ"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6788" y="74083"/>
          <a:ext cx="376242" cy="376242"/>
        </a:xfrm>
        <a:prstGeom prst="rect">
          <a:avLst/>
        </a:prstGeom>
      </xdr:spPr>
    </xdr:pic>
    <xdr:clientData fPrintsWithSheet="0"/>
  </xdr:twoCellAnchor>
  <xdr:twoCellAnchor editAs="absolute">
    <xdr:from>
      <xdr:col>19</xdr:col>
      <xdr:colOff>63500</xdr:colOff>
      <xdr:row>4</xdr:row>
      <xdr:rowOff>285747</xdr:rowOff>
    </xdr:from>
    <xdr:to>
      <xdr:col>19</xdr:col>
      <xdr:colOff>709084</xdr:colOff>
      <xdr:row>4</xdr:row>
      <xdr:rowOff>783164</xdr:rowOff>
    </xdr:to>
    <xdr:sp macro="[0]!PleinEcran" textlink="">
      <xdr:nvSpPr>
        <xdr:cNvPr id="22" name="Rectangle à coins arrondis 21"/>
        <xdr:cNvSpPr/>
      </xdr:nvSpPr>
      <xdr:spPr>
        <a:xfrm>
          <a:off x="9831917" y="846664"/>
          <a:ext cx="645584" cy="497417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Plein</a:t>
          </a:r>
          <a:r>
            <a:rPr lang="fr-FR" sz="1100" baseline="0"/>
            <a:t> écran</a:t>
          </a:r>
          <a:endParaRPr lang="fr-FR" sz="1100"/>
        </a:p>
      </xdr:txBody>
    </xdr:sp>
    <xdr:clientData fPrintsWithSheet="0"/>
  </xdr:twoCellAnchor>
  <xdr:twoCellAnchor editAs="absolute">
    <xdr:from>
      <xdr:col>19</xdr:col>
      <xdr:colOff>158751</xdr:colOff>
      <xdr:row>2</xdr:row>
      <xdr:rowOff>31750</xdr:rowOff>
    </xdr:from>
    <xdr:to>
      <xdr:col>19</xdr:col>
      <xdr:colOff>571501</xdr:colOff>
      <xdr:row>4</xdr:row>
      <xdr:rowOff>227542</xdr:rowOff>
    </xdr:to>
    <xdr:grpSp>
      <xdr:nvGrpSpPr>
        <xdr:cNvPr id="23" name="Groupe 22"/>
        <xdr:cNvGrpSpPr/>
      </xdr:nvGrpSpPr>
      <xdr:grpSpPr>
        <a:xfrm>
          <a:off x="9927168" y="486833"/>
          <a:ext cx="412750" cy="301626"/>
          <a:chOff x="10090110" y="10584"/>
          <a:chExt cx="764156" cy="567267"/>
        </a:xfrm>
      </xdr:grpSpPr>
      <xdr:pic macro="[0]!Exportpdf">
        <xdr:nvPicPr>
          <xdr:cNvPr id="24" name="Image 2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286999" y="10584"/>
            <a:ext cx="567267" cy="567267"/>
          </a:xfrm>
          <a:prstGeom prst="rect">
            <a:avLst/>
          </a:prstGeom>
        </xdr:spPr>
      </xdr:pic>
      <xdr:sp macro="[0]!Exportpdf" textlink="">
        <xdr:nvSpPr>
          <xdr:cNvPr id="25" name="Flèche vers le bas 24"/>
          <xdr:cNvSpPr/>
        </xdr:nvSpPr>
        <xdr:spPr>
          <a:xfrm>
            <a:off x="10090110" y="74084"/>
            <a:ext cx="218057" cy="444500"/>
          </a:xfrm>
          <a:prstGeom prst="downArrow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 fPrintsWithSheet="0"/>
  </xdr:twoCellAnchor>
  <xdr:twoCellAnchor>
    <xdr:from>
      <xdr:col>0</xdr:col>
      <xdr:colOff>105833</xdr:colOff>
      <xdr:row>0</xdr:row>
      <xdr:rowOff>31750</xdr:rowOff>
    </xdr:from>
    <xdr:to>
      <xdr:col>1</xdr:col>
      <xdr:colOff>931333</xdr:colOff>
      <xdr:row>3</xdr:row>
      <xdr:rowOff>12685</xdr:rowOff>
    </xdr:to>
    <xdr:grpSp>
      <xdr:nvGrpSpPr>
        <xdr:cNvPr id="12" name="Groupe 11"/>
        <xdr:cNvGrpSpPr/>
      </xdr:nvGrpSpPr>
      <xdr:grpSpPr>
        <a:xfrm>
          <a:off x="105833" y="31750"/>
          <a:ext cx="1068917" cy="488935"/>
          <a:chOff x="0" y="0"/>
          <a:chExt cx="1311896" cy="600076"/>
        </a:xfrm>
      </xdr:grpSpPr>
      <xdr:grpSp>
        <xdr:nvGrpSpPr>
          <xdr:cNvPr id="13" name="Groupe 6"/>
          <xdr:cNvGrpSpPr>
            <a:grpSpLocks/>
          </xdr:cNvGrpSpPr>
        </xdr:nvGrpSpPr>
        <xdr:grpSpPr bwMode="auto">
          <a:xfrm>
            <a:off x="0" y="0"/>
            <a:ext cx="736621" cy="460904"/>
            <a:chOff x="15900" y="30484"/>
            <a:chExt cx="1099524" cy="858262"/>
          </a:xfrm>
        </xdr:grpSpPr>
        <xdr:pic>
          <xdr:nvPicPr>
            <xdr:cNvPr id="15" name="Picture 5" descr="CompatiblePackEP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1467" y="353004"/>
              <a:ext cx="607219" cy="4655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" name="Image 5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5900" y="30484"/>
              <a:ext cx="1099524" cy="8582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4" name="Image 13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3326" y="9526"/>
            <a:ext cx="598570" cy="59055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19050</xdr:rowOff>
        </xdr:from>
        <xdr:to>
          <xdr:col>12</xdr:col>
          <xdr:colOff>704850</xdr:colOff>
          <xdr:row>33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Y38"/>
  <sheetViews>
    <sheetView showGridLines="0" showRowColHeaders="0" tabSelected="1" zoomScale="90" zoomScaleNormal="90" workbookViewId="0">
      <pane xSplit="23" ySplit="5" topLeftCell="X6" activePane="bottomRight" state="frozen"/>
      <selection pane="topRight" activeCell="X1" sqref="X1"/>
      <selection pane="bottomLeft" activeCell="A6" sqref="A6"/>
      <selection pane="bottomRight" activeCell="E1" sqref="E1"/>
    </sheetView>
  </sheetViews>
  <sheetFormatPr baseColWidth="10" defaultRowHeight="15" x14ac:dyDescent="0.25"/>
  <cols>
    <col min="1" max="1" width="3.5703125" customWidth="1"/>
    <col min="2" max="2" width="31" customWidth="1"/>
    <col min="3" max="3" width="5.140625" customWidth="1"/>
    <col min="4" max="4" width="5.5703125" customWidth="1"/>
    <col min="5" max="5" width="8.42578125" customWidth="1"/>
    <col min="6" max="8" width="5" customWidth="1"/>
    <col min="9" max="9" width="5" hidden="1" customWidth="1"/>
    <col min="10" max="10" width="5" customWidth="1"/>
    <col min="11" max="11" width="21.7109375" customWidth="1"/>
    <col min="12" max="13" width="6.28515625" style="66" customWidth="1"/>
    <col min="14" max="15" width="4.7109375" style="66" customWidth="1"/>
    <col min="16" max="16" width="7.140625" hidden="1" customWidth="1"/>
    <col min="17" max="17" width="6.28515625" customWidth="1"/>
    <col min="18" max="19" width="11.140625" customWidth="1"/>
    <col min="21" max="23" width="0" hidden="1" customWidth="1"/>
    <col min="25" max="25" width="0" hidden="1" customWidth="1"/>
  </cols>
  <sheetData>
    <row r="1" spans="1:25" s="3" customFormat="1" ht="16.5" customHeight="1" thickTop="1" x14ac:dyDescent="0.25">
      <c r="A1" s="9"/>
      <c r="B1" s="5"/>
      <c r="C1" s="67" t="s">
        <v>7</v>
      </c>
      <c r="D1" s="4"/>
      <c r="E1" s="5"/>
      <c r="F1" s="5"/>
      <c r="G1" s="4" t="s">
        <v>0</v>
      </c>
      <c r="H1" s="5"/>
      <c r="I1" s="6"/>
      <c r="J1" s="6" t="s">
        <v>21</v>
      </c>
      <c r="K1" s="4"/>
      <c r="L1" s="55"/>
      <c r="M1" s="55"/>
      <c r="N1" s="55"/>
      <c r="O1" s="56"/>
      <c r="P1" s="5"/>
      <c r="Q1" s="5"/>
      <c r="R1" s="5"/>
      <c r="S1" s="36"/>
    </row>
    <row r="2" spans="1:25" s="3" customFormat="1" ht="18.75" customHeight="1" x14ac:dyDescent="0.25">
      <c r="A2" s="10"/>
      <c r="C2" s="51" t="s">
        <v>6</v>
      </c>
      <c r="D2" s="7"/>
      <c r="E2" s="42"/>
      <c r="F2" s="7"/>
      <c r="G2" s="7" t="s">
        <v>4</v>
      </c>
      <c r="H2" s="8"/>
      <c r="I2" s="8"/>
      <c r="J2" s="8"/>
      <c r="K2" s="42"/>
      <c r="L2" s="57"/>
      <c r="M2" s="57"/>
      <c r="N2" s="57"/>
      <c r="O2" s="58"/>
      <c r="P2" s="8"/>
      <c r="Q2" s="8"/>
      <c r="R2" s="8"/>
      <c r="S2" s="37"/>
      <c r="Y2" s="3" t="s">
        <v>31</v>
      </c>
    </row>
    <row r="3" spans="1:25" ht="3.75" customHeight="1" x14ac:dyDescent="0.4">
      <c r="A3" s="15"/>
      <c r="B3" s="16"/>
      <c r="C3" s="17"/>
      <c r="D3" s="17"/>
      <c r="E3" s="16"/>
      <c r="F3" s="17"/>
      <c r="G3" s="17"/>
      <c r="H3" s="17"/>
      <c r="I3" s="17"/>
      <c r="J3" s="17"/>
      <c r="K3" s="17"/>
      <c r="L3" s="59"/>
      <c r="M3" s="59"/>
      <c r="N3" s="59"/>
      <c r="O3" s="60"/>
      <c r="P3" s="16"/>
      <c r="Q3" s="16"/>
      <c r="R3" s="16"/>
      <c r="S3" s="38"/>
      <c r="Y3" t="s">
        <v>32</v>
      </c>
    </row>
    <row r="4" spans="1:25" ht="3.75" customHeight="1" thickBot="1" x14ac:dyDescent="0.45">
      <c r="A4" s="11"/>
      <c r="B4" s="12"/>
      <c r="C4" s="13"/>
      <c r="D4" s="13"/>
      <c r="E4" s="12"/>
      <c r="F4" s="13"/>
      <c r="G4" s="13"/>
      <c r="H4" s="13"/>
      <c r="I4" s="13"/>
      <c r="J4" s="13"/>
      <c r="K4" s="13"/>
      <c r="L4" s="61"/>
      <c r="M4" s="61"/>
      <c r="N4" s="61"/>
      <c r="O4" s="62"/>
      <c r="P4" s="12"/>
      <c r="Q4" s="12"/>
      <c r="R4" s="12"/>
      <c r="S4" s="39"/>
    </row>
    <row r="5" spans="1:25" s="1" customFormat="1" ht="99" customHeight="1" thickTop="1" x14ac:dyDescent="0.25">
      <c r="A5" s="14"/>
      <c r="B5" s="26" t="s">
        <v>5</v>
      </c>
      <c r="C5" s="49" t="s">
        <v>1</v>
      </c>
      <c r="D5" s="50" t="s">
        <v>2</v>
      </c>
      <c r="E5" s="34" t="s">
        <v>3</v>
      </c>
      <c r="F5" s="52" t="s">
        <v>28</v>
      </c>
      <c r="G5" s="53" t="s">
        <v>29</v>
      </c>
      <c r="H5" s="53" t="s">
        <v>30</v>
      </c>
      <c r="I5" s="54"/>
      <c r="J5" s="54" t="s">
        <v>13</v>
      </c>
      <c r="K5" s="44" t="s">
        <v>8</v>
      </c>
      <c r="L5" s="54" t="s">
        <v>9</v>
      </c>
      <c r="M5" s="53" t="s">
        <v>10</v>
      </c>
      <c r="N5" s="53" t="s">
        <v>11</v>
      </c>
      <c r="O5" s="53" t="s">
        <v>12</v>
      </c>
      <c r="P5" s="27"/>
      <c r="Q5" s="54" t="s">
        <v>14</v>
      </c>
      <c r="R5" s="44" t="s">
        <v>19</v>
      </c>
      <c r="S5" s="45" t="s">
        <v>20</v>
      </c>
      <c r="U5" s="1" t="s">
        <v>22</v>
      </c>
      <c r="W5" s="1" t="s">
        <v>25</v>
      </c>
    </row>
    <row r="6" spans="1:25" s="1" customFormat="1" ht="12.75" customHeight="1" x14ac:dyDescent="0.25">
      <c r="A6" s="25">
        <v>1</v>
      </c>
      <c r="B6" s="28"/>
      <c r="C6" s="20"/>
      <c r="D6" s="23"/>
      <c r="E6" s="35" t="str">
        <f>IF(J6="","",J6+Q6+R6+S6)</f>
        <v/>
      </c>
      <c r="F6" s="33"/>
      <c r="G6" s="20"/>
      <c r="H6" s="20"/>
      <c r="I6" s="22" t="str">
        <f>IF(F6="","",MIN(F6:H6))</f>
        <v/>
      </c>
      <c r="J6" s="21" t="str">
        <f>IF(F6="","",IF(C6="F",IF(MIN(F6:G6)&gt;11.3,0,INDEX(Feuil2!$A$4:$A$19,MATCH(MIN(F6:H6),Feuil2!$B$4:$B$19,-1))),IF(MIN(F6:H6)&gt;9.5,0,INDEX(Feuil2!$A$4:$A$19,MATCH(MIN(F6:H6),Feuil2!$C$4:$C$19,-1)))))</f>
        <v/>
      </c>
      <c r="K6" s="20"/>
      <c r="L6" s="63" t="str">
        <f t="shared" ref="L6:L35" si="0">IF(K6="","",VLOOKUP(K6,$B$6:$I$35,8,FALSE))</f>
        <v/>
      </c>
      <c r="M6" s="20"/>
      <c r="N6" s="64"/>
      <c r="O6" s="64"/>
      <c r="P6" s="22" t="str">
        <f>IF(OR(M6="",L6=""),"",MIN(M6:O6)-(L6+MIN(F6:H6)))</f>
        <v/>
      </c>
      <c r="Q6" s="2" t="str">
        <f>IF(OR(L6="",P6=""),"",(IF(P6&lt;-0.4,4,IF(P6&gt;2,0,INDEX(Feuil2!$G$4:$G$12,MATCH(Feuil1!P6,Feuil2!$H$4:$H$12,1))))))</f>
        <v/>
      </c>
      <c r="R6" s="20"/>
      <c r="S6" s="29"/>
      <c r="U6" s="1">
        <v>0</v>
      </c>
      <c r="W6" s="1">
        <v>0</v>
      </c>
    </row>
    <row r="7" spans="1:25" s="1" customFormat="1" ht="12.75" customHeight="1" x14ac:dyDescent="0.25">
      <c r="A7" s="25">
        <v>2</v>
      </c>
      <c r="B7" s="28"/>
      <c r="C7" s="20"/>
      <c r="D7" s="23"/>
      <c r="E7" s="35" t="str">
        <f t="shared" ref="E7:E35" si="1">IF(J7="","",J7+Q7+R7+S7)</f>
        <v/>
      </c>
      <c r="F7" s="33"/>
      <c r="G7" s="20"/>
      <c r="H7" s="20"/>
      <c r="I7" s="22" t="str">
        <f>IF(F7="","",MIN(F7:H7))</f>
        <v/>
      </c>
      <c r="J7" s="21" t="str">
        <f>IF(F7="","",IF(C7="F",IF(MIN(F7:G7)&gt;11.3,0,INDEX(Feuil2!$A$4:$A$19,MATCH(MIN(F7:H7),Feuil2!$B$4:$B$19,-1))),IF(MIN(F7:H7)&gt;9.5,0,INDEX(Feuil2!$A$4:$A$19,MATCH(MIN(F7:H7),Feuil2!$C$4:$C$19,-1)))))</f>
        <v/>
      </c>
      <c r="K7" s="20"/>
      <c r="L7" s="2" t="str">
        <f t="shared" si="0"/>
        <v/>
      </c>
      <c r="M7" s="20"/>
      <c r="N7" s="64"/>
      <c r="O7" s="64"/>
      <c r="P7" s="22" t="str">
        <f t="shared" ref="P7:P35" si="2">IF(OR(M7="",L7=""),"",MIN(M7:O7)-(L7+MIN(F7:H7)))</f>
        <v/>
      </c>
      <c r="Q7" s="2" t="str">
        <f>IF(OR(L7="",P7=""),"",(IF(P7&lt;-0.4,4,IF(P7&gt;2,0,INDEX(Feuil2!$G$4:$G$12,MATCH(Feuil1!P7,Feuil2!$H$4:$H$12,1))))))</f>
        <v/>
      </c>
      <c r="R7" s="20"/>
      <c r="S7" s="29"/>
      <c r="U7" s="1">
        <v>0.5</v>
      </c>
      <c r="W7" s="1">
        <v>0.5</v>
      </c>
    </row>
    <row r="8" spans="1:25" s="1" customFormat="1" ht="12.75" customHeight="1" x14ac:dyDescent="0.25">
      <c r="A8" s="25">
        <v>3</v>
      </c>
      <c r="B8" s="28"/>
      <c r="C8" s="20"/>
      <c r="D8" s="23"/>
      <c r="E8" s="35" t="str">
        <f t="shared" si="1"/>
        <v/>
      </c>
      <c r="F8" s="33"/>
      <c r="G8" s="20"/>
      <c r="H8" s="20"/>
      <c r="I8" s="20" t="str">
        <f t="shared" ref="I8:I35" si="3">IF(F8="","",MIN(F8:H8))</f>
        <v/>
      </c>
      <c r="J8" s="21" t="str">
        <f>IF(F8="","",IF(C8="F",IF(MIN(F8:G8)&gt;11.3,0,INDEX(Feuil2!$A$4:$A$19,MATCH(MIN(F8:H8),Feuil2!$B$4:$B$19,-1))),IF(MIN(F8:H8)&gt;9.5,0,INDEX(Feuil2!$A$4:$A$19,MATCH(MIN(F8:H8),Feuil2!$C$4:$C$19,-1)))))</f>
        <v/>
      </c>
      <c r="K8" s="20"/>
      <c r="L8" s="2" t="str">
        <f t="shared" si="0"/>
        <v/>
      </c>
      <c r="M8" s="20"/>
      <c r="N8" s="64"/>
      <c r="O8" s="64"/>
      <c r="P8" s="22" t="str">
        <f t="shared" si="2"/>
        <v/>
      </c>
      <c r="Q8" s="2" t="str">
        <f>IF(OR(L8="",P8=""),"",(IF(P8&lt;-0.4,4,IF(P8&gt;2,0,INDEX(Feuil2!$G$4:$G$12,MATCH(Feuil1!P8,Feuil2!$H$4:$H$12,1))))))</f>
        <v/>
      </c>
      <c r="R8" s="20"/>
      <c r="S8" s="29"/>
      <c r="U8" s="1">
        <v>1</v>
      </c>
      <c r="W8" s="1">
        <v>1</v>
      </c>
    </row>
    <row r="9" spans="1:25" s="1" customFormat="1" ht="12.75" customHeight="1" x14ac:dyDescent="0.25">
      <c r="A9" s="25">
        <v>4</v>
      </c>
      <c r="B9" s="28"/>
      <c r="C9" s="20"/>
      <c r="D9" s="23"/>
      <c r="E9" s="35" t="str">
        <f t="shared" si="1"/>
        <v/>
      </c>
      <c r="F9" s="33"/>
      <c r="G9" s="20"/>
      <c r="H9" s="20"/>
      <c r="I9" s="20" t="str">
        <f t="shared" si="3"/>
        <v/>
      </c>
      <c r="J9" s="21" t="str">
        <f>IF(F9="","",IF(C9="F",IF(MIN(F9:G9)&gt;11.3,0,INDEX(Feuil2!$A$4:$A$19,MATCH(MIN(F9:H9),Feuil2!$B$4:$B$19,-1))),IF(MIN(F9:H9)&gt;9.5,0,INDEX(Feuil2!$A$4:$A$19,MATCH(MIN(F9:H9),Feuil2!$C$4:$C$19,-1)))))</f>
        <v/>
      </c>
      <c r="K9" s="20"/>
      <c r="L9" s="2" t="str">
        <f t="shared" si="0"/>
        <v/>
      </c>
      <c r="M9" s="20"/>
      <c r="N9" s="64"/>
      <c r="O9" s="64"/>
      <c r="P9" s="22" t="str">
        <f t="shared" si="2"/>
        <v/>
      </c>
      <c r="Q9" s="2" t="str">
        <f>IF(OR(L9="",P9=""),"",(IF(P9&lt;-0.4,4,IF(P9&gt;2,0,INDEX(Feuil2!$G$4:$G$12,MATCH(Feuil1!P9,Feuil2!$H$4:$H$12,1))))))</f>
        <v/>
      </c>
      <c r="R9" s="20"/>
      <c r="S9" s="29"/>
      <c r="U9" s="1">
        <v>1.5</v>
      </c>
      <c r="W9" s="1">
        <v>1.5</v>
      </c>
    </row>
    <row r="10" spans="1:25" s="1" customFormat="1" ht="12.75" customHeight="1" x14ac:dyDescent="0.25">
      <c r="A10" s="25">
        <v>5</v>
      </c>
      <c r="B10" s="28"/>
      <c r="C10" s="20"/>
      <c r="D10" s="23"/>
      <c r="E10" s="35" t="str">
        <f t="shared" si="1"/>
        <v/>
      </c>
      <c r="F10" s="33"/>
      <c r="G10" s="20"/>
      <c r="H10" s="20"/>
      <c r="I10" s="20" t="str">
        <f t="shared" si="3"/>
        <v/>
      </c>
      <c r="J10" s="21" t="str">
        <f>IF(F10="","",IF(C10="F",IF(MIN(F10:G10)&gt;11.3,0,INDEX(Feuil2!$A$4:$A$19,MATCH(MIN(F10:H10),Feuil2!$B$4:$B$19,-1))),IF(MIN(F10:H10)&gt;9.5,0,INDEX(Feuil2!$A$4:$A$19,MATCH(MIN(F10:H10),Feuil2!$C$4:$C$19,-1)))))</f>
        <v/>
      </c>
      <c r="K10" s="20"/>
      <c r="L10" s="2" t="str">
        <f t="shared" si="0"/>
        <v/>
      </c>
      <c r="M10" s="20"/>
      <c r="N10" s="64"/>
      <c r="O10" s="64"/>
      <c r="P10" s="22" t="str">
        <f t="shared" si="2"/>
        <v/>
      </c>
      <c r="Q10" s="2" t="str">
        <f>IF(OR(L10="",P10=""),"",(IF(P10&lt;-0.4,4,IF(P10&gt;2,0,INDEX(Feuil2!$G$4:$G$12,MATCH(Feuil1!P10,Feuil2!$H$4:$H$12,1))))))</f>
        <v/>
      </c>
      <c r="R10" s="20"/>
      <c r="S10" s="29"/>
      <c r="U10" s="1">
        <v>2</v>
      </c>
      <c r="W10" s="1" t="s">
        <v>26</v>
      </c>
    </row>
    <row r="11" spans="1:25" s="1" customFormat="1" ht="12.75" customHeight="1" x14ac:dyDescent="0.25">
      <c r="A11" s="25">
        <v>6</v>
      </c>
      <c r="B11" s="28"/>
      <c r="C11" s="20"/>
      <c r="D11" s="23"/>
      <c r="E11" s="35" t="str">
        <f t="shared" si="1"/>
        <v/>
      </c>
      <c r="F11" s="33"/>
      <c r="G11" s="20"/>
      <c r="H11" s="20"/>
      <c r="I11" s="20" t="str">
        <f t="shared" si="3"/>
        <v/>
      </c>
      <c r="J11" s="21" t="str">
        <f>IF(F11="","",IF(C11="F",IF(MIN(F11:G11)&gt;11.3,0,INDEX(Feuil2!$A$4:$A$19,MATCH(MIN(F11:H11),Feuil2!$B$4:$B$19,-1))),IF(MIN(F11:H11)&gt;9.5,0,INDEX(Feuil2!$A$4:$A$19,MATCH(MIN(F11:H11),Feuil2!$C$4:$C$19,-1)))))</f>
        <v/>
      </c>
      <c r="K11" s="20"/>
      <c r="L11" s="2" t="str">
        <f t="shared" si="0"/>
        <v/>
      </c>
      <c r="M11" s="20"/>
      <c r="N11" s="64"/>
      <c r="O11" s="64"/>
      <c r="P11" s="22" t="str">
        <f t="shared" si="2"/>
        <v/>
      </c>
      <c r="Q11" s="2" t="str">
        <f>IF(OR(L11="",P11=""),"",(IF(P11&lt;-0.4,4,IF(P11&gt;2,0,INDEX(Feuil2!$G$4:$G$12,MATCH(Feuil1!P11,Feuil2!$H$4:$H$12,1))))))</f>
        <v/>
      </c>
      <c r="R11" s="20"/>
      <c r="S11" s="29"/>
      <c r="U11" s="1">
        <v>2.5</v>
      </c>
      <c r="W11" s="1">
        <v>2</v>
      </c>
    </row>
    <row r="12" spans="1:25" s="1" customFormat="1" ht="12.75" customHeight="1" x14ac:dyDescent="0.25">
      <c r="A12" s="25">
        <v>7</v>
      </c>
      <c r="B12" s="28"/>
      <c r="C12" s="20"/>
      <c r="D12" s="23"/>
      <c r="E12" s="35" t="str">
        <f t="shared" si="1"/>
        <v/>
      </c>
      <c r="F12" s="33"/>
      <c r="G12" s="20"/>
      <c r="H12" s="20"/>
      <c r="I12" s="20" t="str">
        <f t="shared" si="3"/>
        <v/>
      </c>
      <c r="J12" s="21" t="str">
        <f>IF(F12="","",IF(C12="F",IF(MIN(F12:G12)&gt;11.3,0,INDEX(Feuil2!$A$4:$A$19,MATCH(MIN(F12:H12),Feuil2!$B$4:$B$19,-1))),IF(MIN(F12:H12)&gt;9.5,0,INDEX(Feuil2!$A$4:$A$19,MATCH(MIN(F12:H12),Feuil2!$C$4:$C$19,-1)))))</f>
        <v/>
      </c>
      <c r="K12" s="20"/>
      <c r="L12" s="2" t="str">
        <f t="shared" si="0"/>
        <v/>
      </c>
      <c r="M12" s="20"/>
      <c r="N12" s="64"/>
      <c r="O12" s="64"/>
      <c r="P12" s="22" t="str">
        <f t="shared" si="2"/>
        <v/>
      </c>
      <c r="Q12" s="2" t="str">
        <f>IF(OR(L12="",P12=""),"",(IF(P12&lt;-0.4,4,IF(P12&gt;2,0,INDEX(Feuil2!$G$4:$G$12,MATCH(Feuil1!P12,Feuil2!$H$4:$H$12,1))))))</f>
        <v/>
      </c>
      <c r="R12" s="20"/>
      <c r="S12" s="29"/>
      <c r="U12" s="1">
        <v>3</v>
      </c>
      <c r="W12" s="1">
        <v>2.5</v>
      </c>
    </row>
    <row r="13" spans="1:25" s="1" customFormat="1" ht="12.75" customHeight="1" x14ac:dyDescent="0.25">
      <c r="A13" s="25">
        <v>8</v>
      </c>
      <c r="B13" s="28"/>
      <c r="C13" s="20"/>
      <c r="D13" s="23"/>
      <c r="E13" s="35" t="str">
        <f t="shared" si="1"/>
        <v/>
      </c>
      <c r="F13" s="33"/>
      <c r="G13" s="20"/>
      <c r="H13" s="20"/>
      <c r="I13" s="20" t="str">
        <f t="shared" si="3"/>
        <v/>
      </c>
      <c r="J13" s="21" t="str">
        <f>IF(F13="","",IF(C13="F",IF(MIN(F13:G13)&gt;11.3,0,INDEX(Feuil2!$A$4:$A$19,MATCH(MIN(F13:H13),Feuil2!$B$4:$B$19,-1))),IF(MIN(F13:H13)&gt;9.5,0,INDEX(Feuil2!$A$4:$A$19,MATCH(MIN(F13:H13),Feuil2!$C$4:$C$19,-1)))))</f>
        <v/>
      </c>
      <c r="K13" s="20"/>
      <c r="L13" s="2" t="str">
        <f t="shared" si="0"/>
        <v/>
      </c>
      <c r="M13" s="20"/>
      <c r="N13" s="64"/>
      <c r="O13" s="64"/>
      <c r="P13" s="22" t="str">
        <f t="shared" si="2"/>
        <v/>
      </c>
      <c r="Q13" s="2" t="str">
        <f>IF(OR(L13="",P13=""),"",(IF(P13&lt;-0.4,4,IF(P13&gt;2,0,INDEX(Feuil2!$G$4:$G$12,MATCH(Feuil1!P13,Feuil2!$H$4:$H$12,1))))))</f>
        <v/>
      </c>
      <c r="R13" s="20"/>
      <c r="S13" s="29"/>
      <c r="U13" s="1">
        <v>3.5</v>
      </c>
      <c r="W13" s="1">
        <v>3</v>
      </c>
    </row>
    <row r="14" spans="1:25" s="1" customFormat="1" ht="12.75" customHeight="1" x14ac:dyDescent="0.25">
      <c r="A14" s="25">
        <v>9</v>
      </c>
      <c r="B14" s="28"/>
      <c r="C14" s="20"/>
      <c r="D14" s="23"/>
      <c r="E14" s="35" t="str">
        <f t="shared" si="1"/>
        <v/>
      </c>
      <c r="F14" s="33"/>
      <c r="G14" s="20"/>
      <c r="H14" s="20"/>
      <c r="I14" s="20" t="str">
        <f t="shared" si="3"/>
        <v/>
      </c>
      <c r="J14" s="21" t="str">
        <f>IF(F14="","",IF(C14="F",IF(MIN(F14:G14)&gt;11.3,0,INDEX(Feuil2!$A$4:$A$19,MATCH(MIN(F14:H14),Feuil2!$B$4:$B$19,-1))),IF(MIN(F14:H14)&gt;9.5,0,INDEX(Feuil2!$A$4:$A$19,MATCH(MIN(F14:H14),Feuil2!$C$4:$C$19,-1)))))</f>
        <v/>
      </c>
      <c r="K14" s="20"/>
      <c r="L14" s="2" t="str">
        <f t="shared" si="0"/>
        <v/>
      </c>
      <c r="M14" s="20"/>
      <c r="N14" s="64"/>
      <c r="O14" s="64"/>
      <c r="P14" s="22" t="str">
        <f t="shared" si="2"/>
        <v/>
      </c>
      <c r="Q14" s="2" t="str">
        <f>IF(OR(L14="",P14=""),"",(IF(P14&lt;-0.4,4,IF(P14&gt;2,0,INDEX(Feuil2!$G$4:$G$12,MATCH(Feuil1!P14,Feuil2!$H$4:$H$12,1))))))</f>
        <v/>
      </c>
      <c r="R14" s="20"/>
      <c r="S14" s="29"/>
      <c r="U14" s="1">
        <v>4</v>
      </c>
      <c r="W14" s="1" t="s">
        <v>27</v>
      </c>
    </row>
    <row r="15" spans="1:25" s="1" customFormat="1" ht="12.75" customHeight="1" x14ac:dyDescent="0.25">
      <c r="A15" s="25">
        <v>10</v>
      </c>
      <c r="B15" s="28"/>
      <c r="C15" s="20"/>
      <c r="D15" s="23"/>
      <c r="E15" s="35" t="str">
        <f t="shared" si="1"/>
        <v/>
      </c>
      <c r="F15" s="33"/>
      <c r="G15" s="20"/>
      <c r="H15" s="20"/>
      <c r="I15" s="20" t="str">
        <f t="shared" si="3"/>
        <v/>
      </c>
      <c r="J15" s="21" t="str">
        <f>IF(F15="","",IF(C15="F",IF(MIN(F15:G15)&gt;11.3,0,INDEX(Feuil2!$A$4:$A$19,MATCH(MIN(F15:H15),Feuil2!$B$4:$B$19,-1))),IF(MIN(F15:H15)&gt;9.5,0,INDEX(Feuil2!$A$4:$A$19,MATCH(MIN(F15:H15),Feuil2!$C$4:$C$19,-1)))))</f>
        <v/>
      </c>
      <c r="K15" s="20"/>
      <c r="L15" s="2" t="str">
        <f t="shared" si="0"/>
        <v/>
      </c>
      <c r="M15" s="20"/>
      <c r="N15" s="64"/>
      <c r="O15" s="64"/>
      <c r="P15" s="22" t="str">
        <f t="shared" si="2"/>
        <v/>
      </c>
      <c r="Q15" s="2" t="str">
        <f>IF(OR(L15="",P15=""),"",(IF(P15&lt;-0.4,4,IF(P15&gt;2,0,INDEX(Feuil2!$G$4:$G$12,MATCH(Feuil1!P15,Feuil2!$H$4:$H$12,1))))))</f>
        <v/>
      </c>
      <c r="R15" s="20"/>
      <c r="S15" s="29"/>
      <c r="U15" s="1" t="s">
        <v>23</v>
      </c>
      <c r="W15" s="1">
        <v>3.5</v>
      </c>
    </row>
    <row r="16" spans="1:25" s="1" customFormat="1" ht="12.75" customHeight="1" x14ac:dyDescent="0.25">
      <c r="A16" s="25">
        <v>11</v>
      </c>
      <c r="B16" s="28"/>
      <c r="C16" s="20"/>
      <c r="D16" s="23"/>
      <c r="E16" s="35" t="str">
        <f t="shared" si="1"/>
        <v/>
      </c>
      <c r="F16" s="33"/>
      <c r="G16" s="20"/>
      <c r="H16" s="20"/>
      <c r="I16" s="20" t="str">
        <f t="shared" si="3"/>
        <v/>
      </c>
      <c r="J16" s="21" t="str">
        <f>IF(F16="","",IF(C16="F",IF(MIN(F16:G16)&gt;11.3,0,INDEX(Feuil2!$A$4:$A$19,MATCH(MIN(F16:H16),Feuil2!$B$4:$B$19,-1))),IF(MIN(F16:H16)&gt;9.5,0,INDEX(Feuil2!$A$4:$A$19,MATCH(MIN(F16:H16),Feuil2!$C$4:$C$19,-1)))))</f>
        <v/>
      </c>
      <c r="K16" s="20"/>
      <c r="L16" s="2" t="str">
        <f t="shared" si="0"/>
        <v/>
      </c>
      <c r="M16" s="20"/>
      <c r="N16" s="64"/>
      <c r="O16" s="64"/>
      <c r="P16" s="22" t="str">
        <f t="shared" si="2"/>
        <v/>
      </c>
      <c r="Q16" s="2" t="str">
        <f>IF(OR(L16="",P16=""),"",(IF(P16&lt;-0.4,4,IF(P16&gt;2,0,INDEX(Feuil2!$G$4:$G$12,MATCH(Feuil1!P16,Feuil2!$H$4:$H$12,1))))))</f>
        <v/>
      </c>
      <c r="R16" s="20"/>
      <c r="S16" s="29"/>
      <c r="U16" s="1">
        <v>4.5</v>
      </c>
      <c r="W16" s="1">
        <v>4</v>
      </c>
    </row>
    <row r="17" spans="1:21" s="1" customFormat="1" ht="12.75" customHeight="1" x14ac:dyDescent="0.25">
      <c r="A17" s="25">
        <v>12</v>
      </c>
      <c r="B17" s="28"/>
      <c r="C17" s="20"/>
      <c r="D17" s="23"/>
      <c r="E17" s="35" t="str">
        <f t="shared" si="1"/>
        <v/>
      </c>
      <c r="F17" s="33"/>
      <c r="G17" s="20"/>
      <c r="H17" s="20"/>
      <c r="I17" s="20" t="str">
        <f t="shared" si="3"/>
        <v/>
      </c>
      <c r="J17" s="21" t="str">
        <f>IF(F17="","",IF(C17="F",IF(MIN(F17:G17)&gt;11.3,0,INDEX(Feuil2!$A$4:$A$19,MATCH(MIN(F17:H17),Feuil2!$B$4:$B$19,-1))),IF(MIN(F17:H17)&gt;9.5,0,INDEX(Feuil2!$A$4:$A$19,MATCH(MIN(F17:H17),Feuil2!$C$4:$C$19,-1)))))</f>
        <v/>
      </c>
      <c r="K17" s="20"/>
      <c r="L17" s="2" t="str">
        <f t="shared" si="0"/>
        <v/>
      </c>
      <c r="M17" s="20"/>
      <c r="N17" s="64"/>
      <c r="O17" s="64"/>
      <c r="P17" s="22" t="str">
        <f t="shared" si="2"/>
        <v/>
      </c>
      <c r="Q17" s="2" t="str">
        <f>IF(OR(L17="",P17=""),"",(IF(P17&lt;-0.4,4,IF(P17&gt;2,0,INDEX(Feuil2!$G$4:$G$12,MATCH(Feuil1!P17,Feuil2!$H$4:$H$12,1))))))</f>
        <v/>
      </c>
      <c r="R17" s="20"/>
      <c r="S17" s="29"/>
      <c r="U17" s="1">
        <v>5</v>
      </c>
    </row>
    <row r="18" spans="1:21" s="1" customFormat="1" ht="12.75" customHeight="1" x14ac:dyDescent="0.25">
      <c r="A18" s="25">
        <v>13</v>
      </c>
      <c r="B18" s="28"/>
      <c r="C18" s="20"/>
      <c r="D18" s="23"/>
      <c r="E18" s="35" t="str">
        <f t="shared" si="1"/>
        <v/>
      </c>
      <c r="F18" s="33"/>
      <c r="G18" s="20"/>
      <c r="H18" s="20"/>
      <c r="I18" s="20" t="str">
        <f t="shared" si="3"/>
        <v/>
      </c>
      <c r="J18" s="21" t="str">
        <f>IF(F18="","",IF(C18="F",IF(MIN(F18:G18)&gt;11.3,0,INDEX(Feuil2!$A$4:$A$19,MATCH(MIN(F18:H18),Feuil2!$B$4:$B$19,-1))),IF(MIN(F18:H18)&gt;9.5,0,INDEX(Feuil2!$A$4:$A$19,MATCH(MIN(F18:H18),Feuil2!$C$4:$C$19,-1)))))</f>
        <v/>
      </c>
      <c r="K18" s="20"/>
      <c r="L18" s="2" t="str">
        <f t="shared" si="0"/>
        <v/>
      </c>
      <c r="M18" s="20"/>
      <c r="N18" s="64"/>
      <c r="O18" s="64"/>
      <c r="P18" s="22" t="str">
        <f t="shared" si="2"/>
        <v/>
      </c>
      <c r="Q18" s="2" t="str">
        <f>IF(OR(L18="",P18=""),"",(IF(P18&lt;-0.4,4,IF(P18&gt;2,0,INDEX(Feuil2!$G$4:$G$12,MATCH(Feuil1!P18,Feuil2!$H$4:$H$12,1))))))</f>
        <v/>
      </c>
      <c r="R18" s="20"/>
      <c r="S18" s="29"/>
      <c r="U18" s="1">
        <v>5.5</v>
      </c>
    </row>
    <row r="19" spans="1:21" s="1" customFormat="1" ht="12.75" customHeight="1" x14ac:dyDescent="0.25">
      <c r="A19" s="25">
        <v>14</v>
      </c>
      <c r="B19" s="28"/>
      <c r="C19" s="20"/>
      <c r="D19" s="23"/>
      <c r="E19" s="35" t="str">
        <f t="shared" si="1"/>
        <v/>
      </c>
      <c r="F19" s="33"/>
      <c r="G19" s="20"/>
      <c r="H19" s="20"/>
      <c r="I19" s="20" t="str">
        <f t="shared" si="3"/>
        <v/>
      </c>
      <c r="J19" s="21" t="str">
        <f>IF(F19="","",IF(C19="F",IF(MIN(F19:G19)&gt;11.3,0,INDEX(Feuil2!$A$4:$A$19,MATCH(MIN(F19:H19),Feuil2!$B$4:$B$19,-1))),IF(MIN(F19:H19)&gt;9.5,0,INDEX(Feuil2!$A$4:$A$19,MATCH(MIN(F19:H19),Feuil2!$C$4:$C$19,-1)))))</f>
        <v/>
      </c>
      <c r="K19" s="20"/>
      <c r="L19" s="2" t="str">
        <f t="shared" si="0"/>
        <v/>
      </c>
      <c r="M19" s="20"/>
      <c r="N19" s="64"/>
      <c r="O19" s="64"/>
      <c r="P19" s="22" t="str">
        <f t="shared" si="2"/>
        <v/>
      </c>
      <c r="Q19" s="2" t="str">
        <f>IF(OR(L19="",P19=""),"",(IF(P19&lt;-0.4,4,IF(P19&gt;2,0,INDEX(Feuil2!$G$4:$G$12,MATCH(Feuil1!P19,Feuil2!$H$4:$H$12,1))))))</f>
        <v/>
      </c>
      <c r="R19" s="20"/>
      <c r="S19" s="29"/>
      <c r="U19" s="1">
        <v>6</v>
      </c>
    </row>
    <row r="20" spans="1:21" s="1" customFormat="1" ht="12.75" customHeight="1" x14ac:dyDescent="0.25">
      <c r="A20" s="25">
        <v>15</v>
      </c>
      <c r="B20" s="28"/>
      <c r="C20" s="20"/>
      <c r="D20" s="23"/>
      <c r="E20" s="35" t="str">
        <f t="shared" si="1"/>
        <v/>
      </c>
      <c r="F20" s="33"/>
      <c r="G20" s="20"/>
      <c r="H20" s="20"/>
      <c r="I20" s="20" t="str">
        <f t="shared" si="3"/>
        <v/>
      </c>
      <c r="J20" s="21" t="str">
        <f>IF(F20="","",IF(C20="F",IF(MIN(F20:G20)&gt;11.3,0,INDEX(Feuil2!$A$4:$A$19,MATCH(MIN(F20:H20),Feuil2!$B$4:$B$19,-1))),IF(MIN(F20:H20)&gt;9.5,0,INDEX(Feuil2!$A$4:$A$19,MATCH(MIN(F20:H20),Feuil2!$C$4:$C$19,-1)))))</f>
        <v/>
      </c>
      <c r="K20" s="20"/>
      <c r="L20" s="2" t="str">
        <f t="shared" si="0"/>
        <v/>
      </c>
      <c r="M20" s="20"/>
      <c r="N20" s="64"/>
      <c r="O20" s="64"/>
      <c r="P20" s="22" t="str">
        <f t="shared" si="2"/>
        <v/>
      </c>
      <c r="Q20" s="2" t="str">
        <f>IF(OR(L20="",P20=""),"",(IF(P20&lt;-0.4,4,IF(P20&gt;2,0,INDEX(Feuil2!$G$4:$G$12,MATCH(Feuil1!P20,Feuil2!$H$4:$H$12,1))))))</f>
        <v/>
      </c>
      <c r="R20" s="20"/>
      <c r="S20" s="29"/>
      <c r="U20" s="1" t="s">
        <v>24</v>
      </c>
    </row>
    <row r="21" spans="1:21" s="1" customFormat="1" ht="12.75" customHeight="1" x14ac:dyDescent="0.25">
      <c r="A21" s="25">
        <v>16</v>
      </c>
      <c r="B21" s="28"/>
      <c r="C21" s="20"/>
      <c r="D21" s="23"/>
      <c r="E21" s="35" t="str">
        <f t="shared" si="1"/>
        <v/>
      </c>
      <c r="F21" s="33"/>
      <c r="G21" s="20"/>
      <c r="H21" s="20"/>
      <c r="I21" s="20" t="str">
        <f t="shared" si="3"/>
        <v/>
      </c>
      <c r="J21" s="21" t="str">
        <f>IF(F21="","",IF(C21="F",IF(MIN(F21:G21)&gt;11.3,0,INDEX(Feuil2!$A$4:$A$19,MATCH(MIN(F21:H21),Feuil2!$B$4:$B$19,-1))),IF(MIN(F21:H21)&gt;9.5,0,INDEX(Feuil2!$A$4:$A$19,MATCH(MIN(F21:H21),Feuil2!$C$4:$C$19,-1)))))</f>
        <v/>
      </c>
      <c r="K21" s="20"/>
      <c r="L21" s="2" t="str">
        <f t="shared" si="0"/>
        <v/>
      </c>
      <c r="M21" s="20"/>
      <c r="N21" s="64"/>
      <c r="O21" s="64"/>
      <c r="P21" s="22" t="str">
        <f t="shared" si="2"/>
        <v/>
      </c>
      <c r="Q21" s="2" t="str">
        <f>IF(OR(L21="",P21=""),"",(IF(P21&lt;-0.4,4,IF(P21&gt;2,0,INDEX(Feuil2!$G$4:$G$12,MATCH(Feuil1!P21,Feuil2!$H$4:$H$12,1))))))</f>
        <v/>
      </c>
      <c r="R21" s="20"/>
      <c r="S21" s="29"/>
      <c r="U21" s="1">
        <v>6.5</v>
      </c>
    </row>
    <row r="22" spans="1:21" s="1" customFormat="1" ht="12.75" customHeight="1" x14ac:dyDescent="0.25">
      <c r="A22" s="25">
        <v>17</v>
      </c>
      <c r="B22" s="28"/>
      <c r="C22" s="20"/>
      <c r="D22" s="23"/>
      <c r="E22" s="35" t="str">
        <f t="shared" si="1"/>
        <v/>
      </c>
      <c r="F22" s="33"/>
      <c r="G22" s="20"/>
      <c r="H22" s="20"/>
      <c r="I22" s="20" t="str">
        <f t="shared" si="3"/>
        <v/>
      </c>
      <c r="J22" s="21" t="str">
        <f>IF(F22="","",IF(C22="F",IF(MIN(F22:G22)&gt;11.3,0,INDEX(Feuil2!$A$4:$A$19,MATCH(MIN(F22:H22),Feuil2!$B$4:$B$19,-1))),IF(MIN(F22:H22)&gt;9.5,0,INDEX(Feuil2!$A$4:$A$19,MATCH(MIN(F22:H22),Feuil2!$C$4:$C$19,-1)))))</f>
        <v/>
      </c>
      <c r="K22" s="20"/>
      <c r="L22" s="2" t="str">
        <f t="shared" si="0"/>
        <v/>
      </c>
      <c r="M22" s="20"/>
      <c r="N22" s="64"/>
      <c r="O22" s="64"/>
      <c r="P22" s="22" t="str">
        <f t="shared" si="2"/>
        <v/>
      </c>
      <c r="Q22" s="2" t="str">
        <f>IF(OR(L22="",P22=""),"",(IF(P22&lt;-0.4,4,IF(P22&gt;2,0,INDEX(Feuil2!$G$4:$G$12,MATCH(Feuil1!P22,Feuil2!$H$4:$H$12,1))))))</f>
        <v/>
      </c>
      <c r="R22" s="20"/>
      <c r="S22" s="29"/>
      <c r="U22" s="1">
        <v>7</v>
      </c>
    </row>
    <row r="23" spans="1:21" s="1" customFormat="1" ht="12.75" customHeight="1" x14ac:dyDescent="0.25">
      <c r="A23" s="25">
        <v>18</v>
      </c>
      <c r="B23" s="28"/>
      <c r="C23" s="20"/>
      <c r="D23" s="23"/>
      <c r="E23" s="35" t="str">
        <f t="shared" si="1"/>
        <v/>
      </c>
      <c r="F23" s="33"/>
      <c r="G23" s="20"/>
      <c r="H23" s="20"/>
      <c r="I23" s="20" t="str">
        <f t="shared" si="3"/>
        <v/>
      </c>
      <c r="J23" s="21" t="str">
        <f>IF(F23="","",IF(C23="F",IF(MIN(F23:G23)&gt;11.3,0,INDEX(Feuil2!$A$4:$A$19,MATCH(MIN(F23:H23),Feuil2!$B$4:$B$19,-1))),IF(MIN(F23:H23)&gt;9.5,0,INDEX(Feuil2!$A$4:$A$19,MATCH(MIN(F23:H23),Feuil2!$C$4:$C$19,-1)))))</f>
        <v/>
      </c>
      <c r="K23" s="20"/>
      <c r="L23" s="2" t="str">
        <f t="shared" si="0"/>
        <v/>
      </c>
      <c r="M23" s="20"/>
      <c r="N23" s="64"/>
      <c r="O23" s="64"/>
      <c r="P23" s="22" t="str">
        <f t="shared" si="2"/>
        <v/>
      </c>
      <c r="Q23" s="2" t="str">
        <f>IF(OR(L23="",P23=""),"",(IF(P23&lt;-0.4,4,IF(P23&gt;2,0,INDEX(Feuil2!$G$4:$G$12,MATCH(Feuil1!P23,Feuil2!$H$4:$H$12,1))))))</f>
        <v/>
      </c>
      <c r="R23" s="20"/>
      <c r="S23" s="29"/>
      <c r="U23" s="1">
        <v>7.5</v>
      </c>
    </row>
    <row r="24" spans="1:21" s="1" customFormat="1" ht="12.75" customHeight="1" x14ac:dyDescent="0.25">
      <c r="A24" s="25">
        <v>19</v>
      </c>
      <c r="B24" s="28"/>
      <c r="C24" s="20"/>
      <c r="D24" s="23"/>
      <c r="E24" s="35" t="str">
        <f t="shared" si="1"/>
        <v/>
      </c>
      <c r="F24" s="33"/>
      <c r="G24" s="20"/>
      <c r="H24" s="20"/>
      <c r="I24" s="20" t="str">
        <f t="shared" si="3"/>
        <v/>
      </c>
      <c r="J24" s="21" t="str">
        <f>IF(F24="","",IF(C24="F",IF(MIN(F24:G24)&gt;11.3,0,INDEX(Feuil2!$A$4:$A$19,MATCH(MIN(F24:H24),Feuil2!$B$4:$B$19,-1))),IF(MIN(F24:H24)&gt;9.5,0,INDEX(Feuil2!$A$4:$A$19,MATCH(MIN(F24:H24),Feuil2!$C$4:$C$19,-1)))))</f>
        <v/>
      </c>
      <c r="K24" s="20"/>
      <c r="L24" s="2" t="str">
        <f t="shared" si="0"/>
        <v/>
      </c>
      <c r="M24" s="20"/>
      <c r="N24" s="64"/>
      <c r="O24" s="64"/>
      <c r="P24" s="22" t="str">
        <f t="shared" si="2"/>
        <v/>
      </c>
      <c r="Q24" s="2" t="str">
        <f>IF(OR(L24="",P24=""),"",(IF(P24&lt;-0.4,4,IF(P24&gt;2,0,INDEX(Feuil2!$G$4:$G$12,MATCH(Feuil1!P24,Feuil2!$H$4:$H$12,1))))))</f>
        <v/>
      </c>
      <c r="R24" s="20"/>
      <c r="S24" s="29"/>
      <c r="U24" s="1">
        <v>8</v>
      </c>
    </row>
    <row r="25" spans="1:21" s="1" customFormat="1" ht="12.75" customHeight="1" x14ac:dyDescent="0.25">
      <c r="A25" s="25">
        <v>20</v>
      </c>
      <c r="B25" s="28"/>
      <c r="C25" s="20"/>
      <c r="D25" s="23"/>
      <c r="E25" s="35" t="str">
        <f t="shared" si="1"/>
        <v/>
      </c>
      <c r="F25" s="33"/>
      <c r="G25" s="20"/>
      <c r="H25" s="20"/>
      <c r="I25" s="20" t="str">
        <f t="shared" si="3"/>
        <v/>
      </c>
      <c r="J25" s="21" t="str">
        <f>IF(F25="","",IF(C25="F",IF(MIN(F25:G25)&gt;11.3,0,INDEX(Feuil2!$A$4:$A$19,MATCH(MIN(F25:H25),Feuil2!$B$4:$B$19,-1))),IF(MIN(F25:H25)&gt;9.5,0,INDEX(Feuil2!$A$4:$A$19,MATCH(MIN(F25:H25),Feuil2!$C$4:$C$19,-1)))))</f>
        <v/>
      </c>
      <c r="K25" s="20"/>
      <c r="L25" s="2" t="str">
        <f t="shared" si="0"/>
        <v/>
      </c>
      <c r="M25" s="20"/>
      <c r="N25" s="64"/>
      <c r="O25" s="64"/>
      <c r="P25" s="22" t="str">
        <f t="shared" si="2"/>
        <v/>
      </c>
      <c r="Q25" s="2" t="str">
        <f>IF(OR(L25="",P25=""),"",(IF(P25&lt;-0.4,4,IF(P25&gt;2,0,INDEX(Feuil2!$G$4:$G$12,MATCH(Feuil1!P25,Feuil2!$H$4:$H$12,1))))))</f>
        <v/>
      </c>
      <c r="R25" s="20"/>
      <c r="S25" s="29"/>
    </row>
    <row r="26" spans="1:21" s="1" customFormat="1" ht="12.75" customHeight="1" x14ac:dyDescent="0.25">
      <c r="A26" s="25">
        <v>21</v>
      </c>
      <c r="B26" s="28"/>
      <c r="C26" s="20"/>
      <c r="D26" s="23"/>
      <c r="E26" s="35" t="str">
        <f t="shared" si="1"/>
        <v/>
      </c>
      <c r="F26" s="33"/>
      <c r="G26" s="20"/>
      <c r="H26" s="20"/>
      <c r="I26" s="20" t="str">
        <f t="shared" si="3"/>
        <v/>
      </c>
      <c r="J26" s="21" t="str">
        <f>IF(F26="","",IF(C26="F",IF(MIN(F26:G26)&gt;11.3,0,INDEX(Feuil2!$A$4:$A$19,MATCH(MIN(F26:H26),Feuil2!$B$4:$B$19,-1))),IF(MIN(F26:H26)&gt;9.5,0,INDEX(Feuil2!$A$4:$A$19,MATCH(MIN(F26:H26),Feuil2!$C$4:$C$19,-1)))))</f>
        <v/>
      </c>
      <c r="K26" s="20"/>
      <c r="L26" s="2" t="str">
        <f t="shared" si="0"/>
        <v/>
      </c>
      <c r="M26" s="20"/>
      <c r="N26" s="64"/>
      <c r="O26" s="64"/>
      <c r="P26" s="22" t="str">
        <f t="shared" si="2"/>
        <v/>
      </c>
      <c r="Q26" s="2" t="str">
        <f>IF(OR(L26="",P26=""),"",(IF(P26&lt;-0.4,4,IF(P26&gt;2,0,INDEX(Feuil2!$G$4:$G$12,MATCH(Feuil1!P26,Feuil2!$H$4:$H$12,1))))))</f>
        <v/>
      </c>
      <c r="R26" s="20"/>
      <c r="S26" s="29"/>
    </row>
    <row r="27" spans="1:21" s="1" customFormat="1" ht="12.75" customHeight="1" x14ac:dyDescent="0.25">
      <c r="A27" s="25">
        <v>22</v>
      </c>
      <c r="B27" s="28"/>
      <c r="C27" s="20"/>
      <c r="D27" s="23"/>
      <c r="E27" s="35" t="str">
        <f t="shared" si="1"/>
        <v/>
      </c>
      <c r="F27" s="33"/>
      <c r="G27" s="20"/>
      <c r="H27" s="20"/>
      <c r="I27" s="20" t="str">
        <f t="shared" si="3"/>
        <v/>
      </c>
      <c r="J27" s="21" t="str">
        <f>IF(F27="","",IF(C27="F",IF(MIN(F27:G27)&gt;11.3,0,INDEX(Feuil2!$A$4:$A$19,MATCH(MIN(F27:H27),Feuil2!$B$4:$B$19,-1))),IF(MIN(F27:H27)&gt;9.5,0,INDEX(Feuil2!$A$4:$A$19,MATCH(MIN(F27:H27),Feuil2!$C$4:$C$19,-1)))))</f>
        <v/>
      </c>
      <c r="K27" s="20"/>
      <c r="L27" s="2" t="str">
        <f t="shared" si="0"/>
        <v/>
      </c>
      <c r="M27" s="20"/>
      <c r="N27" s="64"/>
      <c r="O27" s="64"/>
      <c r="P27" s="22" t="str">
        <f t="shared" si="2"/>
        <v/>
      </c>
      <c r="Q27" s="2" t="str">
        <f>IF(OR(L27="",P27=""),"",(IF(P27&lt;-0.4,4,IF(P27&gt;2,0,INDEX(Feuil2!$G$4:$G$12,MATCH(Feuil1!P27,Feuil2!$H$4:$H$12,1))))))</f>
        <v/>
      </c>
      <c r="R27" s="20"/>
      <c r="S27" s="29"/>
    </row>
    <row r="28" spans="1:21" s="1" customFormat="1" ht="12.75" customHeight="1" x14ac:dyDescent="0.25">
      <c r="A28" s="25">
        <v>23</v>
      </c>
      <c r="B28" s="28"/>
      <c r="C28" s="20"/>
      <c r="D28" s="23"/>
      <c r="E28" s="35" t="str">
        <f t="shared" si="1"/>
        <v/>
      </c>
      <c r="F28" s="33"/>
      <c r="G28" s="20"/>
      <c r="H28" s="20"/>
      <c r="I28" s="20" t="str">
        <f t="shared" si="3"/>
        <v/>
      </c>
      <c r="J28" s="21" t="str">
        <f>IF(F28="","",IF(C28="F",IF(MIN(F28:G28)&gt;11.3,0,INDEX(Feuil2!$A$4:$A$19,MATCH(MIN(F28:H28),Feuil2!$B$4:$B$19,-1))),IF(MIN(F28:H28)&gt;9.5,0,INDEX(Feuil2!$A$4:$A$19,MATCH(MIN(F28:H28),Feuil2!$C$4:$C$19,-1)))))</f>
        <v/>
      </c>
      <c r="K28" s="20"/>
      <c r="L28" s="2" t="str">
        <f t="shared" si="0"/>
        <v/>
      </c>
      <c r="M28" s="20"/>
      <c r="N28" s="64"/>
      <c r="O28" s="64"/>
      <c r="P28" s="22" t="str">
        <f t="shared" si="2"/>
        <v/>
      </c>
      <c r="Q28" s="2" t="str">
        <f>IF(OR(L28="",P28=""),"",(IF(P28&lt;-0.4,4,IF(P28&gt;2,0,INDEX(Feuil2!$G$4:$G$12,MATCH(Feuil1!P28,Feuil2!$H$4:$H$12,1))))))</f>
        <v/>
      </c>
      <c r="R28" s="20"/>
      <c r="S28" s="29"/>
    </row>
    <row r="29" spans="1:21" s="1" customFormat="1" ht="12.75" customHeight="1" x14ac:dyDescent="0.25">
      <c r="A29" s="25">
        <v>24</v>
      </c>
      <c r="B29" s="28"/>
      <c r="C29" s="20"/>
      <c r="D29" s="23"/>
      <c r="E29" s="35" t="str">
        <f t="shared" si="1"/>
        <v/>
      </c>
      <c r="F29" s="33"/>
      <c r="G29" s="20"/>
      <c r="H29" s="20"/>
      <c r="I29" s="20" t="str">
        <f t="shared" si="3"/>
        <v/>
      </c>
      <c r="J29" s="21" t="str">
        <f>IF(F29="","",IF(C29="F",IF(MIN(F29:G29)&gt;11.3,0,INDEX(Feuil2!$A$4:$A$19,MATCH(MIN(F29:H29),Feuil2!$B$4:$B$19,-1))),IF(MIN(F29:H29)&gt;9.5,0,INDEX(Feuil2!$A$4:$A$19,MATCH(MIN(F29:H29),Feuil2!$C$4:$C$19,-1)))))</f>
        <v/>
      </c>
      <c r="K29" s="20"/>
      <c r="L29" s="2" t="str">
        <f t="shared" si="0"/>
        <v/>
      </c>
      <c r="M29" s="20"/>
      <c r="N29" s="64"/>
      <c r="O29" s="64"/>
      <c r="P29" s="22" t="str">
        <f t="shared" si="2"/>
        <v/>
      </c>
      <c r="Q29" s="2" t="str">
        <f>IF(OR(L29="",P29=""),"",(IF(P29&lt;-0.4,4,IF(P29&gt;2,0,INDEX(Feuil2!$G$4:$G$12,MATCH(Feuil1!P29,Feuil2!$H$4:$H$12,1))))))</f>
        <v/>
      </c>
      <c r="R29" s="20"/>
      <c r="S29" s="29"/>
    </row>
    <row r="30" spans="1:21" s="1" customFormat="1" ht="12.75" customHeight="1" x14ac:dyDescent="0.25">
      <c r="A30" s="25">
        <v>25</v>
      </c>
      <c r="B30" s="28"/>
      <c r="C30" s="20"/>
      <c r="D30" s="23"/>
      <c r="E30" s="35" t="str">
        <f t="shared" si="1"/>
        <v/>
      </c>
      <c r="F30" s="33"/>
      <c r="G30" s="20"/>
      <c r="H30" s="20"/>
      <c r="I30" s="20" t="str">
        <f t="shared" si="3"/>
        <v/>
      </c>
      <c r="J30" s="21" t="str">
        <f>IF(F30="","",IF(C30="F",IF(MIN(F30:G30)&gt;11.3,0,INDEX(Feuil2!$A$4:$A$19,MATCH(MIN(F30:H30),Feuil2!$B$4:$B$19,-1))),IF(MIN(F30:H30)&gt;9.5,0,INDEX(Feuil2!$A$4:$A$19,MATCH(MIN(F30:H30),Feuil2!$C$4:$C$19,-1)))))</f>
        <v/>
      </c>
      <c r="K30" s="20"/>
      <c r="L30" s="2" t="str">
        <f t="shared" si="0"/>
        <v/>
      </c>
      <c r="M30" s="20"/>
      <c r="N30" s="64"/>
      <c r="O30" s="64"/>
      <c r="P30" s="22" t="str">
        <f t="shared" si="2"/>
        <v/>
      </c>
      <c r="Q30" s="2" t="str">
        <f>IF(OR(L30="",P30=""),"",(IF(P30&lt;-0.4,4,IF(P30&gt;2,0,INDEX(Feuil2!$G$4:$G$12,MATCH(Feuil1!P30,Feuil2!$H$4:$H$12,1))))))</f>
        <v/>
      </c>
      <c r="R30" s="20"/>
      <c r="S30" s="29"/>
    </row>
    <row r="31" spans="1:21" s="1" customFormat="1" ht="12.75" customHeight="1" x14ac:dyDescent="0.25">
      <c r="A31" s="25">
        <v>26</v>
      </c>
      <c r="B31" s="28"/>
      <c r="C31" s="20"/>
      <c r="D31" s="23"/>
      <c r="E31" s="35" t="str">
        <f t="shared" si="1"/>
        <v/>
      </c>
      <c r="F31" s="33"/>
      <c r="G31" s="20"/>
      <c r="H31" s="20"/>
      <c r="I31" s="20" t="str">
        <f t="shared" si="3"/>
        <v/>
      </c>
      <c r="J31" s="21" t="str">
        <f>IF(F31="","",IF(C31="F",IF(MIN(F31:G31)&gt;11.3,0,INDEX(Feuil2!$A$4:$A$19,MATCH(MIN(F31:H31),Feuil2!$B$4:$B$19,-1))),IF(MIN(F31:H31)&gt;9.5,0,INDEX(Feuil2!$A$4:$A$19,MATCH(MIN(F31:H31),Feuil2!$C$4:$C$19,-1)))))</f>
        <v/>
      </c>
      <c r="K31" s="20"/>
      <c r="L31" s="2" t="str">
        <f t="shared" si="0"/>
        <v/>
      </c>
      <c r="M31" s="20"/>
      <c r="N31" s="64"/>
      <c r="O31" s="64"/>
      <c r="P31" s="22" t="str">
        <f t="shared" si="2"/>
        <v/>
      </c>
      <c r="Q31" s="2" t="str">
        <f>IF(OR(L31="",P31=""),"",(IF(P31&lt;-0.4,4,IF(P31&gt;2,0,INDEX(Feuil2!$G$4:$G$12,MATCH(Feuil1!P31,Feuil2!$H$4:$H$12,1))))))</f>
        <v/>
      </c>
      <c r="R31" s="20"/>
      <c r="S31" s="29"/>
    </row>
    <row r="32" spans="1:21" s="1" customFormat="1" ht="12.75" customHeight="1" x14ac:dyDescent="0.25">
      <c r="A32" s="25">
        <v>27</v>
      </c>
      <c r="B32" s="28"/>
      <c r="C32" s="20"/>
      <c r="D32" s="23"/>
      <c r="E32" s="35" t="str">
        <f t="shared" si="1"/>
        <v/>
      </c>
      <c r="F32" s="33"/>
      <c r="G32" s="20"/>
      <c r="H32" s="20"/>
      <c r="I32" s="20" t="str">
        <f t="shared" si="3"/>
        <v/>
      </c>
      <c r="J32" s="21" t="str">
        <f>IF(F32="","",IF(C32="F",IF(MIN(F32:G32)&gt;11.3,0,INDEX(Feuil2!$A$4:$A$19,MATCH(MIN(F32:H32),Feuil2!$B$4:$B$19,-1))),IF(MIN(F32:H32)&gt;9.5,0,INDEX(Feuil2!$A$4:$A$19,MATCH(MIN(F32:H32),Feuil2!$C$4:$C$19,-1)))))</f>
        <v/>
      </c>
      <c r="K32" s="20"/>
      <c r="L32" s="2" t="str">
        <f t="shared" si="0"/>
        <v/>
      </c>
      <c r="M32" s="20"/>
      <c r="N32" s="64"/>
      <c r="O32" s="64"/>
      <c r="P32" s="22" t="str">
        <f t="shared" si="2"/>
        <v/>
      </c>
      <c r="Q32" s="2" t="str">
        <f>IF(OR(L32="",P32=""),"",(IF(P32&lt;-0.4,4,IF(P32&gt;2,0,INDEX(Feuil2!$G$4:$G$12,MATCH(Feuil1!P32,Feuil2!$H$4:$H$12,1))))))</f>
        <v/>
      </c>
      <c r="R32" s="20"/>
      <c r="S32" s="29"/>
    </row>
    <row r="33" spans="1:19" s="1" customFormat="1" ht="12.75" customHeight="1" x14ac:dyDescent="0.25">
      <c r="A33" s="25">
        <v>28</v>
      </c>
      <c r="B33" s="28"/>
      <c r="C33" s="20"/>
      <c r="D33" s="23"/>
      <c r="E33" s="35" t="str">
        <f t="shared" si="1"/>
        <v/>
      </c>
      <c r="F33" s="33"/>
      <c r="G33" s="20"/>
      <c r="H33" s="20"/>
      <c r="I33" s="20" t="str">
        <f t="shared" si="3"/>
        <v/>
      </c>
      <c r="J33" s="21" t="str">
        <f>IF(F33="","",IF(C33="F",IF(MIN(F33:G33)&gt;11.3,0,INDEX(Feuil2!$A$4:$A$19,MATCH(MIN(F33:H33),Feuil2!$B$4:$B$19,-1))),IF(MIN(F33:H33)&gt;9.5,0,INDEX(Feuil2!$A$4:$A$19,MATCH(MIN(F33:H33),Feuil2!$C$4:$C$19,-1)))))</f>
        <v/>
      </c>
      <c r="K33" s="20"/>
      <c r="L33" s="2" t="str">
        <f t="shared" si="0"/>
        <v/>
      </c>
      <c r="M33" s="20"/>
      <c r="N33" s="64"/>
      <c r="O33" s="64"/>
      <c r="P33" s="22" t="str">
        <f t="shared" si="2"/>
        <v/>
      </c>
      <c r="Q33" s="2" t="str">
        <f>IF(OR(L33="",P33=""),"",(IF(P33&lt;-0.4,4,IF(P33&gt;2,0,INDEX(Feuil2!$G$4:$G$12,MATCH(Feuil1!P33,Feuil2!$H$4:$H$12,1))))))</f>
        <v/>
      </c>
      <c r="R33" s="20"/>
      <c r="S33" s="29"/>
    </row>
    <row r="34" spans="1:19" s="1" customFormat="1" ht="12.75" customHeight="1" x14ac:dyDescent="0.25">
      <c r="A34" s="25">
        <v>29</v>
      </c>
      <c r="B34" s="28"/>
      <c r="C34" s="20"/>
      <c r="D34" s="23"/>
      <c r="E34" s="35" t="str">
        <f t="shared" si="1"/>
        <v/>
      </c>
      <c r="F34" s="33"/>
      <c r="G34" s="20"/>
      <c r="H34" s="20"/>
      <c r="I34" s="20" t="str">
        <f t="shared" si="3"/>
        <v/>
      </c>
      <c r="J34" s="21" t="str">
        <f>IF(F34="","",IF(C34="F",IF(MIN(F34:G34)&gt;11.3,0,INDEX(Feuil2!$A$4:$A$19,MATCH(MIN(F34:H34),Feuil2!$B$4:$B$19,-1))),IF(MIN(F34:H34)&gt;9.5,0,INDEX(Feuil2!$A$4:$A$19,MATCH(MIN(F34:H34),Feuil2!$C$4:$C$19,-1)))))</f>
        <v/>
      </c>
      <c r="K34" s="20"/>
      <c r="L34" s="2" t="str">
        <f t="shared" si="0"/>
        <v/>
      </c>
      <c r="M34" s="64"/>
      <c r="N34" s="64"/>
      <c r="O34" s="64"/>
      <c r="P34" s="22" t="str">
        <f t="shared" si="2"/>
        <v/>
      </c>
      <c r="Q34" s="2" t="str">
        <f>IF(OR(L34="",P34=""),"",(IF(P34&lt;-0.4,0,INDEX(Feuil2!$G$4:$G$12,MATCH(Feuil1!P34,Feuil2!$H$4:$H$12,1)))))</f>
        <v/>
      </c>
      <c r="R34" s="20"/>
      <c r="S34" s="29"/>
    </row>
    <row r="35" spans="1:19" s="1" customFormat="1" ht="12.75" customHeight="1" thickBot="1" x14ac:dyDescent="0.3">
      <c r="A35" s="46">
        <v>30</v>
      </c>
      <c r="B35" s="41"/>
      <c r="C35" s="31"/>
      <c r="D35" s="47"/>
      <c r="E35" s="35" t="str">
        <f t="shared" si="1"/>
        <v/>
      </c>
      <c r="F35" s="48"/>
      <c r="G35" s="31"/>
      <c r="H35" s="31"/>
      <c r="I35" s="31" t="str">
        <f t="shared" si="3"/>
        <v/>
      </c>
      <c r="J35" s="21" t="str">
        <f>IF(F35="","",IF(C35="F",IF(MIN(F35:G35)&gt;11.3,0,INDEX(Feuil2!$A$4:$A$19,MATCH(MIN(F35:H35),Feuil2!$B$4:$B$19,-1))),IF(MIN(F35:H35)&gt;9.5,0,INDEX(Feuil2!$A$4:$A$19,MATCH(MIN(F35:H35),Feuil2!$C$4:$C$19,-1)))))</f>
        <v/>
      </c>
      <c r="K35" s="31"/>
      <c r="L35" s="32" t="str">
        <f t="shared" si="0"/>
        <v/>
      </c>
      <c r="M35" s="65"/>
      <c r="N35" s="65"/>
      <c r="O35" s="65"/>
      <c r="P35" s="30" t="str">
        <f t="shared" si="2"/>
        <v/>
      </c>
      <c r="Q35" s="32" t="str">
        <f>IF(OR(L35="",P35=""),"",(IF(P35&lt;-0.4,0,INDEX(Feuil2!$G$4:$G$12,MATCH(Feuil1!P35,Feuil2!$H$4:$H$12,1)))))</f>
        <v/>
      </c>
      <c r="R35" s="31"/>
      <c r="S35" s="43"/>
    </row>
    <row r="36" spans="1:19" ht="12.75" customHeight="1" thickTop="1" x14ac:dyDescent="0.25">
      <c r="D36" s="68" t="s">
        <v>33</v>
      </c>
      <c r="E36" s="69" t="str">
        <f>IF(E6="","",AVERAGE($E$6:$E$35))</f>
        <v/>
      </c>
      <c r="H36" s="24"/>
      <c r="I36" s="40"/>
      <c r="J36" s="24"/>
      <c r="R36" s="16"/>
    </row>
    <row r="37" spans="1:19" ht="12.75" customHeight="1" x14ac:dyDescent="0.25">
      <c r="D37" s="68" t="s">
        <v>34</v>
      </c>
      <c r="E37" s="70" t="str">
        <f>IF(E6="","",IF(C6="","",AVERAGEIF($C$6:$C$35,"F",$E$6:$E$35)))</f>
        <v/>
      </c>
      <c r="R37" s="16"/>
      <c r="S37" s="16"/>
    </row>
    <row r="38" spans="1:19" ht="12.75" customHeight="1" x14ac:dyDescent="0.25">
      <c r="D38" s="68" t="s">
        <v>35</v>
      </c>
      <c r="E38" s="71" t="str">
        <f>IF(E6="","",IF(C6="","",AVERAGEIF($C$6:$C$35,"M",$E$6:$E$35)))</f>
        <v/>
      </c>
    </row>
  </sheetData>
  <sheetProtection password="CA7F" sheet="1" objects="1" scenarios="1"/>
  <conditionalFormatting sqref="E5:E35">
    <cfRule type="cellIs" dxfId="64" priority="105" operator="lessThan">
      <formula>10</formula>
    </cfRule>
  </conditionalFormatting>
  <conditionalFormatting sqref="C34:C35">
    <cfRule type="containsText" dxfId="63" priority="103" operator="containsText" text="F">
      <formula>NOT(ISERROR(SEARCH("F",C34)))</formula>
    </cfRule>
  </conditionalFormatting>
  <conditionalFormatting sqref="G6:H6">
    <cfRule type="top10" dxfId="62" priority="98" stopIfTrue="1" bottom="1" rank="1"/>
  </conditionalFormatting>
  <conditionalFormatting sqref="G7:H7">
    <cfRule type="top10" dxfId="61" priority="96" stopIfTrue="1" bottom="1" rank="1"/>
  </conditionalFormatting>
  <conditionalFormatting sqref="G8:H8">
    <cfRule type="top10" dxfId="60" priority="95" stopIfTrue="1" bottom="1" rank="1"/>
  </conditionalFormatting>
  <conditionalFormatting sqref="G9:H9">
    <cfRule type="top10" dxfId="59" priority="94" stopIfTrue="1" bottom="1" rank="1"/>
  </conditionalFormatting>
  <conditionalFormatting sqref="G10:H10">
    <cfRule type="top10" dxfId="58" priority="93" stopIfTrue="1" bottom="1" rank="1"/>
  </conditionalFormatting>
  <conditionalFormatting sqref="G11:H11">
    <cfRule type="top10" dxfId="57" priority="92" stopIfTrue="1" bottom="1" rank="1"/>
  </conditionalFormatting>
  <conditionalFormatting sqref="G12:H12">
    <cfRule type="top10" dxfId="56" priority="91" stopIfTrue="1" bottom="1" rank="1"/>
  </conditionalFormatting>
  <conditionalFormatting sqref="G13:H13">
    <cfRule type="top10" dxfId="55" priority="90" stopIfTrue="1" bottom="1" rank="1"/>
  </conditionalFormatting>
  <conditionalFormatting sqref="G14:H14">
    <cfRule type="top10" dxfId="54" priority="89" stopIfTrue="1" bottom="1" rank="1"/>
  </conditionalFormatting>
  <conditionalFormatting sqref="G15:H15">
    <cfRule type="top10" dxfId="53" priority="88" stopIfTrue="1" bottom="1" rank="1"/>
  </conditionalFormatting>
  <conditionalFormatting sqref="G16:H16">
    <cfRule type="top10" dxfId="52" priority="87" stopIfTrue="1" bottom="1" rank="1"/>
  </conditionalFormatting>
  <conditionalFormatting sqref="G17:H17">
    <cfRule type="top10" dxfId="51" priority="86" stopIfTrue="1" bottom="1" rank="1"/>
  </conditionalFormatting>
  <conditionalFormatting sqref="G18:H18">
    <cfRule type="top10" dxfId="50" priority="85" stopIfTrue="1" bottom="1" rank="1"/>
  </conditionalFormatting>
  <conditionalFormatting sqref="G19:H19">
    <cfRule type="top10" dxfId="49" priority="84" stopIfTrue="1" bottom="1" rank="1"/>
  </conditionalFormatting>
  <conditionalFormatting sqref="G20:H20">
    <cfRule type="top10" dxfId="48" priority="83" stopIfTrue="1" bottom="1" rank="1"/>
  </conditionalFormatting>
  <conditionalFormatting sqref="I21">
    <cfRule type="top10" dxfId="47" priority="80" stopIfTrue="1" bottom="1" rank="1"/>
  </conditionalFormatting>
  <conditionalFormatting sqref="G21:H21">
    <cfRule type="top10" dxfId="46" priority="79" stopIfTrue="1" bottom="1" rank="1"/>
  </conditionalFormatting>
  <conditionalFormatting sqref="G22:H22">
    <cfRule type="top10" dxfId="45" priority="78" stopIfTrue="1" bottom="1" rank="1"/>
  </conditionalFormatting>
  <conditionalFormatting sqref="G23:H23">
    <cfRule type="top10" dxfId="44" priority="77" stopIfTrue="1" bottom="1" rank="1"/>
  </conditionalFormatting>
  <conditionalFormatting sqref="G24:H24">
    <cfRule type="top10" dxfId="43" priority="76" stopIfTrue="1" bottom="1" rank="1"/>
  </conditionalFormatting>
  <conditionalFormatting sqref="G25:H25">
    <cfRule type="top10" dxfId="42" priority="75" stopIfTrue="1" bottom="1" rank="1"/>
  </conditionalFormatting>
  <conditionalFormatting sqref="G26:H26">
    <cfRule type="top10" dxfId="41" priority="74" stopIfTrue="1" bottom="1" rank="1"/>
  </conditionalFormatting>
  <conditionalFormatting sqref="G27:H27">
    <cfRule type="top10" dxfId="40" priority="73" stopIfTrue="1" bottom="1" rank="1"/>
  </conditionalFormatting>
  <conditionalFormatting sqref="G28:H28">
    <cfRule type="top10" dxfId="39" priority="72" stopIfTrue="1" bottom="1" rank="1"/>
  </conditionalFormatting>
  <conditionalFormatting sqref="G29:H29">
    <cfRule type="top10" dxfId="38" priority="71" stopIfTrue="1" bottom="1" rank="1"/>
  </conditionalFormatting>
  <conditionalFormatting sqref="G30:H30">
    <cfRule type="top10" dxfId="37" priority="70" stopIfTrue="1" bottom="1" rank="1"/>
  </conditionalFormatting>
  <conditionalFormatting sqref="G31:H31">
    <cfRule type="top10" dxfId="36" priority="69" stopIfTrue="1" bottom="1" rank="1"/>
  </conditionalFormatting>
  <conditionalFormatting sqref="G32:H32">
    <cfRule type="top10" dxfId="35" priority="68" stopIfTrue="1" bottom="1" rank="1"/>
  </conditionalFormatting>
  <conditionalFormatting sqref="G33:H33">
    <cfRule type="top10" dxfId="34" priority="67" stopIfTrue="1" bottom="1" rank="1"/>
  </conditionalFormatting>
  <conditionalFormatting sqref="F34:H34">
    <cfRule type="top10" dxfId="33" priority="66" stopIfTrue="1" bottom="1" rank="1"/>
  </conditionalFormatting>
  <conditionalFormatting sqref="F35:H35">
    <cfRule type="top10" dxfId="32" priority="65" stopIfTrue="1" bottom="1" rank="1"/>
  </conditionalFormatting>
  <conditionalFormatting sqref="E6:E35">
    <cfRule type="cellIs" dxfId="31" priority="59" stopIfTrue="1" operator="greaterThan">
      <formula>10</formula>
    </cfRule>
  </conditionalFormatting>
  <conditionalFormatting sqref="M34:O35 N6:O33">
    <cfRule type="top10" dxfId="30" priority="106" stopIfTrue="1" bottom="1" rank="1"/>
  </conditionalFormatting>
  <conditionalFormatting sqref="C6:C33">
    <cfRule type="containsText" dxfId="29" priority="30" operator="containsText" text="F">
      <formula>NOT(ISERROR(SEARCH("F",C6)))</formula>
    </cfRule>
  </conditionalFormatting>
  <conditionalFormatting sqref="F6">
    <cfRule type="top10" dxfId="28" priority="29" stopIfTrue="1" bottom="1" rank="1"/>
  </conditionalFormatting>
  <conditionalFormatting sqref="F7">
    <cfRule type="top10" dxfId="27" priority="28" stopIfTrue="1" bottom="1" rank="1"/>
  </conditionalFormatting>
  <conditionalFormatting sqref="F8">
    <cfRule type="top10" dxfId="26" priority="27" stopIfTrue="1" bottom="1" rank="1"/>
  </conditionalFormatting>
  <conditionalFormatting sqref="F9">
    <cfRule type="top10" dxfId="25" priority="26" stopIfTrue="1" bottom="1" rank="1"/>
  </conditionalFormatting>
  <conditionalFormatting sqref="F10">
    <cfRule type="top10" dxfId="24" priority="25" stopIfTrue="1" bottom="1" rank="1"/>
  </conditionalFormatting>
  <conditionalFormatting sqref="F11">
    <cfRule type="top10" dxfId="23" priority="24" stopIfTrue="1" bottom="1" rank="1"/>
  </conditionalFormatting>
  <conditionalFormatting sqref="F12">
    <cfRule type="top10" dxfId="22" priority="23" stopIfTrue="1" bottom="1" rank="1"/>
  </conditionalFormatting>
  <conditionalFormatting sqref="F13">
    <cfRule type="top10" dxfId="21" priority="22" stopIfTrue="1" bottom="1" rank="1"/>
  </conditionalFormatting>
  <conditionalFormatting sqref="F14">
    <cfRule type="top10" dxfId="20" priority="21" stopIfTrue="1" bottom="1" rank="1"/>
  </conditionalFormatting>
  <conditionalFormatting sqref="F15">
    <cfRule type="top10" dxfId="19" priority="20" stopIfTrue="1" bottom="1" rank="1"/>
  </conditionalFormatting>
  <conditionalFormatting sqref="F16">
    <cfRule type="top10" dxfId="18" priority="19" stopIfTrue="1" bottom="1" rank="1"/>
  </conditionalFormatting>
  <conditionalFormatting sqref="F17">
    <cfRule type="top10" dxfId="17" priority="18" stopIfTrue="1" bottom="1" rank="1"/>
  </conditionalFormatting>
  <conditionalFormatting sqref="F18">
    <cfRule type="top10" dxfId="16" priority="17" stopIfTrue="1" bottom="1" rank="1"/>
  </conditionalFormatting>
  <conditionalFormatting sqref="F19">
    <cfRule type="top10" dxfId="15" priority="16" stopIfTrue="1" bottom="1" rank="1"/>
  </conditionalFormatting>
  <conditionalFormatting sqref="F20">
    <cfRule type="top10" dxfId="14" priority="15" stopIfTrue="1" bottom="1" rank="1"/>
  </conditionalFormatting>
  <conditionalFormatting sqref="F21">
    <cfRule type="top10" dxfId="13" priority="14" stopIfTrue="1" bottom="1" rank="1"/>
  </conditionalFormatting>
  <conditionalFormatting sqref="F22">
    <cfRule type="top10" dxfId="12" priority="13" stopIfTrue="1" bottom="1" rank="1"/>
  </conditionalFormatting>
  <conditionalFormatting sqref="F23">
    <cfRule type="top10" dxfId="11" priority="12" stopIfTrue="1" bottom="1" rank="1"/>
  </conditionalFormatting>
  <conditionalFormatting sqref="F24">
    <cfRule type="top10" dxfId="10" priority="11" stopIfTrue="1" bottom="1" rank="1"/>
  </conditionalFormatting>
  <conditionalFormatting sqref="F25">
    <cfRule type="top10" dxfId="9" priority="10" stopIfTrue="1" bottom="1" rank="1"/>
  </conditionalFormatting>
  <conditionalFormatting sqref="F26">
    <cfRule type="top10" dxfId="8" priority="9" stopIfTrue="1" bottom="1" rank="1"/>
  </conditionalFormatting>
  <conditionalFormatting sqref="F27">
    <cfRule type="top10" dxfId="7" priority="8" stopIfTrue="1" bottom="1" rank="1"/>
  </conditionalFormatting>
  <conditionalFormatting sqref="F28">
    <cfRule type="top10" dxfId="6" priority="7" stopIfTrue="1" bottom="1" rank="1"/>
  </conditionalFormatting>
  <conditionalFormatting sqref="F29">
    <cfRule type="top10" dxfId="5" priority="6" stopIfTrue="1" bottom="1" rank="1"/>
  </conditionalFormatting>
  <conditionalFormatting sqref="F30">
    <cfRule type="top10" dxfId="4" priority="5" stopIfTrue="1" bottom="1" rank="1"/>
  </conditionalFormatting>
  <conditionalFormatting sqref="F31">
    <cfRule type="top10" dxfId="3" priority="4" stopIfTrue="1" bottom="1" rank="1"/>
  </conditionalFormatting>
  <conditionalFormatting sqref="F32">
    <cfRule type="top10" dxfId="2" priority="3" stopIfTrue="1" bottom="1" rank="1"/>
  </conditionalFormatting>
  <conditionalFormatting sqref="F33">
    <cfRule type="top10" dxfId="1" priority="2" stopIfTrue="1" bottom="1" rank="1"/>
  </conditionalFormatting>
  <conditionalFormatting sqref="M6:M33">
    <cfRule type="top10" dxfId="0" priority="1" stopIfTrue="1" bottom="1" rank="1"/>
  </conditionalFormatting>
  <dataValidations count="4">
    <dataValidation type="list" allowBlank="1" showInputMessage="1" showErrorMessage="1" sqref="R6:R35">
      <formula1>$U$5:$U$24</formula1>
    </dataValidation>
    <dataValidation type="list" allowBlank="1" showInputMessage="1" showErrorMessage="1" sqref="S6:S35">
      <formula1>$W$5:$W$16</formula1>
    </dataValidation>
    <dataValidation type="list" allowBlank="1" showInputMessage="1" showErrorMessage="1" sqref="K34:K35">
      <formula1>$B$6:$B$35</formula1>
    </dataValidation>
    <dataValidation type="list" allowBlank="1" showInputMessage="1" showErrorMessage="1" sqref="K6:K33">
      <formula1>$B$6:$B$40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H20"/>
  <sheetViews>
    <sheetView workbookViewId="0">
      <selection activeCell="L8" sqref="L8"/>
    </sheetView>
  </sheetViews>
  <sheetFormatPr baseColWidth="10" defaultRowHeight="15" x14ac:dyDescent="0.25"/>
  <sheetData>
    <row r="2" spans="1:8" ht="15.75" thickBot="1" x14ac:dyDescent="0.3"/>
    <row r="3" spans="1:8" ht="46.5" thickTop="1" thickBot="1" x14ac:dyDescent="0.3">
      <c r="A3" s="19" t="s">
        <v>16</v>
      </c>
      <c r="B3" s="19" t="s">
        <v>15</v>
      </c>
      <c r="C3" s="19" t="s">
        <v>17</v>
      </c>
      <c r="G3" s="19" t="s">
        <v>3</v>
      </c>
      <c r="H3" s="18" t="s">
        <v>18</v>
      </c>
    </row>
    <row r="4" spans="1:8" ht="16.5" thickTop="1" thickBot="1" x14ac:dyDescent="0.3">
      <c r="A4" s="19">
        <v>0</v>
      </c>
      <c r="B4" s="19">
        <v>11.4</v>
      </c>
      <c r="C4" s="19">
        <v>9.5</v>
      </c>
      <c r="G4" s="19">
        <v>4</v>
      </c>
      <c r="H4" s="19">
        <v>-0.4</v>
      </c>
    </row>
    <row r="5" spans="1:8" ht="16.5" thickTop="1" thickBot="1" x14ac:dyDescent="0.3">
      <c r="A5" s="19">
        <v>0.5</v>
      </c>
      <c r="B5" s="19">
        <v>11.3</v>
      </c>
      <c r="C5" s="19">
        <v>9.4</v>
      </c>
      <c r="G5" s="19">
        <v>3.5</v>
      </c>
      <c r="H5" s="19">
        <v>-0.3</v>
      </c>
    </row>
    <row r="6" spans="1:8" ht="16.5" thickTop="1" thickBot="1" x14ac:dyDescent="0.3">
      <c r="A6" s="19">
        <v>0.5</v>
      </c>
      <c r="B6" s="19">
        <v>10.8</v>
      </c>
      <c r="C6" s="19">
        <v>9.1</v>
      </c>
      <c r="G6" s="19">
        <v>3</v>
      </c>
      <c r="H6" s="19">
        <v>-0.2</v>
      </c>
    </row>
    <row r="7" spans="1:8" ht="16.5" thickTop="1" thickBot="1" x14ac:dyDescent="0.3">
      <c r="A7" s="19">
        <v>1</v>
      </c>
      <c r="B7" s="19">
        <v>10.7</v>
      </c>
      <c r="C7" s="19">
        <v>9</v>
      </c>
      <c r="G7" s="19">
        <v>2.5</v>
      </c>
      <c r="H7" s="19">
        <v>-0.1</v>
      </c>
    </row>
    <row r="8" spans="1:8" ht="16.5" thickTop="1" thickBot="1" x14ac:dyDescent="0.3">
      <c r="A8" s="19">
        <v>1</v>
      </c>
      <c r="B8" s="19">
        <v>10.199999999999999</v>
      </c>
      <c r="C8" s="19">
        <v>8.6999999999999993</v>
      </c>
      <c r="G8" s="19">
        <v>2</v>
      </c>
      <c r="H8" s="19">
        <v>0</v>
      </c>
    </row>
    <row r="9" spans="1:8" ht="16.5" thickTop="1" thickBot="1" x14ac:dyDescent="0.3">
      <c r="A9" s="19">
        <v>1.5</v>
      </c>
      <c r="B9" s="19">
        <v>10.1</v>
      </c>
      <c r="C9" s="19">
        <v>8.6</v>
      </c>
      <c r="G9" s="19">
        <v>1.5</v>
      </c>
      <c r="H9" s="19">
        <v>0.5</v>
      </c>
    </row>
    <row r="10" spans="1:8" ht="16.5" thickTop="1" thickBot="1" x14ac:dyDescent="0.3">
      <c r="A10" s="19">
        <v>1.5</v>
      </c>
      <c r="B10" s="19">
        <v>9.6</v>
      </c>
      <c r="C10" s="19">
        <v>8.3000000000000007</v>
      </c>
      <c r="G10" s="19">
        <v>1</v>
      </c>
      <c r="H10" s="19">
        <v>1</v>
      </c>
    </row>
    <row r="11" spans="1:8" ht="16.5" thickTop="1" thickBot="1" x14ac:dyDescent="0.3">
      <c r="A11" s="19">
        <v>2</v>
      </c>
      <c r="B11" s="19">
        <v>9.1</v>
      </c>
      <c r="C11" s="19">
        <v>8.1999999999999993</v>
      </c>
      <c r="G11" s="19">
        <v>0.5</v>
      </c>
      <c r="H11" s="19">
        <v>1.5</v>
      </c>
    </row>
    <row r="12" spans="1:8" ht="16.5" thickTop="1" thickBot="1" x14ac:dyDescent="0.3">
      <c r="A12" s="19">
        <v>2</v>
      </c>
      <c r="B12" s="19">
        <v>9.1</v>
      </c>
      <c r="C12" s="19">
        <v>7.8</v>
      </c>
      <c r="G12" s="19">
        <v>0</v>
      </c>
      <c r="H12" s="19">
        <v>2</v>
      </c>
    </row>
    <row r="13" spans="1:8" ht="16.5" thickTop="1" thickBot="1" x14ac:dyDescent="0.3">
      <c r="A13" s="19">
        <v>2.5</v>
      </c>
      <c r="B13" s="19">
        <v>9</v>
      </c>
      <c r="C13" s="19">
        <v>7.7</v>
      </c>
      <c r="G13" s="19"/>
      <c r="H13" s="19"/>
    </row>
    <row r="14" spans="1:8" ht="16.5" thickTop="1" thickBot="1" x14ac:dyDescent="0.3">
      <c r="A14" s="19">
        <v>2.5</v>
      </c>
      <c r="B14" s="19">
        <v>8.5</v>
      </c>
      <c r="C14" s="19">
        <v>7.4</v>
      </c>
    </row>
    <row r="15" spans="1:8" ht="16.5" thickTop="1" thickBot="1" x14ac:dyDescent="0.3">
      <c r="A15" s="19">
        <v>3</v>
      </c>
      <c r="B15" s="19">
        <v>8.4</v>
      </c>
      <c r="C15" s="19">
        <v>7.3</v>
      </c>
    </row>
    <row r="16" spans="1:8" ht="16.5" thickTop="1" thickBot="1" x14ac:dyDescent="0.3">
      <c r="A16" s="19">
        <v>3</v>
      </c>
      <c r="B16" s="19">
        <v>7.9</v>
      </c>
      <c r="C16" s="19">
        <v>7</v>
      </c>
    </row>
    <row r="17" spans="1:3" ht="16.5" thickTop="1" thickBot="1" x14ac:dyDescent="0.3">
      <c r="A17" s="19">
        <v>3.5</v>
      </c>
      <c r="B17" s="19">
        <v>7.8</v>
      </c>
      <c r="C17" s="19">
        <v>6.9</v>
      </c>
    </row>
    <row r="18" spans="1:3" ht="16.5" thickTop="1" thickBot="1" x14ac:dyDescent="0.3">
      <c r="A18" s="19">
        <v>3.5</v>
      </c>
      <c r="B18" s="19">
        <v>7.3</v>
      </c>
      <c r="C18" s="19">
        <v>6.6</v>
      </c>
    </row>
    <row r="19" spans="1:3" ht="16.5" thickTop="1" thickBot="1" x14ac:dyDescent="0.3">
      <c r="A19" s="19">
        <v>4</v>
      </c>
      <c r="B19" s="19">
        <v>7.2</v>
      </c>
      <c r="C19" s="19">
        <v>6.5</v>
      </c>
    </row>
    <row r="20" spans="1:3" ht="15.75" thickTop="1" x14ac:dyDescent="0.25"/>
  </sheetData>
  <sheetProtection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"/>
  <sheetViews>
    <sheetView showGridLines="0" showRowColHeaders="0" workbookViewId="0">
      <selection activeCell="O17" sqref="O17"/>
    </sheetView>
  </sheetViews>
  <sheetFormatPr baseColWidth="10" defaultRowHeight="15" x14ac:dyDescent="0.25"/>
  <sheetData/>
  <sheetProtection selectLockedCells="1"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3074" r:id="rId4">
          <objectPr defaultSize="0" r:id="rId5">
            <anchor moveWithCells="1">
              <from>
                <xdr:col>0</xdr:col>
                <xdr:colOff>38100</xdr:colOff>
                <xdr:row>0</xdr:row>
                <xdr:rowOff>19050</xdr:rowOff>
              </from>
              <to>
                <xdr:col>12</xdr:col>
                <xdr:colOff>704850</xdr:colOff>
                <xdr:row>33</xdr:row>
                <xdr:rowOff>47625</xdr:rowOff>
              </to>
            </anchor>
          </objectPr>
        </oleObject>
      </mc:Choice>
      <mc:Fallback>
        <oleObject progId="Word.Document.12" shapeId="307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93</vt:i4>
      </vt:variant>
    </vt:vector>
  </HeadingPairs>
  <TitlesOfParts>
    <vt:vector size="96" baseType="lpstr">
      <vt:lpstr>Feuil1</vt:lpstr>
      <vt:lpstr>Feuil2</vt:lpstr>
      <vt:lpstr>Référentiel</vt:lpstr>
      <vt:lpstr>Classe1</vt:lpstr>
      <vt:lpstr>Classe10</vt:lpstr>
      <vt:lpstr>Classe11</vt:lpstr>
      <vt:lpstr>Classe12</vt:lpstr>
      <vt:lpstr>Classe13</vt:lpstr>
      <vt:lpstr>Classe14</vt:lpstr>
      <vt:lpstr>Classe15</vt:lpstr>
      <vt:lpstr>Classe16</vt:lpstr>
      <vt:lpstr>Classe17</vt:lpstr>
      <vt:lpstr>Classe18</vt:lpstr>
      <vt:lpstr>Classe19</vt:lpstr>
      <vt:lpstr>Classe2</vt:lpstr>
      <vt:lpstr>Classe20</vt:lpstr>
      <vt:lpstr>Classe21</vt:lpstr>
      <vt:lpstr>Classe22</vt:lpstr>
      <vt:lpstr>Classe23</vt:lpstr>
      <vt:lpstr>Classe24</vt:lpstr>
      <vt:lpstr>Classe25</vt:lpstr>
      <vt:lpstr>Classe26</vt:lpstr>
      <vt:lpstr>Classe27</vt:lpstr>
      <vt:lpstr>Classe28</vt:lpstr>
      <vt:lpstr>Classe29</vt:lpstr>
      <vt:lpstr>Classe3</vt:lpstr>
      <vt:lpstr>Classe30</vt:lpstr>
      <vt:lpstr>Classe4</vt:lpstr>
      <vt:lpstr>Classe5</vt:lpstr>
      <vt:lpstr>Classe6</vt:lpstr>
      <vt:lpstr>Classe7</vt:lpstr>
      <vt:lpstr>Classe8</vt:lpstr>
      <vt:lpstr>Classe9</vt:lpstr>
      <vt:lpstr>NomClasseGroupe</vt:lpstr>
      <vt:lpstr>NomPrenom1</vt:lpstr>
      <vt:lpstr>NomPrenom10</vt:lpstr>
      <vt:lpstr>NomPrenom11</vt:lpstr>
      <vt:lpstr>NomPrenom12</vt:lpstr>
      <vt:lpstr>NomPrenom13</vt:lpstr>
      <vt:lpstr>NomPrenom14</vt:lpstr>
      <vt:lpstr>NomPrenom15</vt:lpstr>
      <vt:lpstr>NomPrenom16</vt:lpstr>
      <vt:lpstr>NomPrenom17</vt:lpstr>
      <vt:lpstr>NomPrenom18</vt:lpstr>
      <vt:lpstr>NomPrenom19</vt:lpstr>
      <vt:lpstr>NomPrenom2</vt:lpstr>
      <vt:lpstr>NomPrenom20</vt:lpstr>
      <vt:lpstr>NomPrenom21</vt:lpstr>
      <vt:lpstr>NomPrenom22</vt:lpstr>
      <vt:lpstr>NomPrenom23</vt:lpstr>
      <vt:lpstr>NomPrenom24</vt:lpstr>
      <vt:lpstr>NomPrenom25</vt:lpstr>
      <vt:lpstr>NomPrenom26</vt:lpstr>
      <vt:lpstr>NomPrenom27</vt:lpstr>
      <vt:lpstr>NomPrenom28</vt:lpstr>
      <vt:lpstr>NomPrenom29</vt:lpstr>
      <vt:lpstr>NomPrenom3</vt:lpstr>
      <vt:lpstr>NomPrenom30</vt:lpstr>
      <vt:lpstr>NomPrenom4</vt:lpstr>
      <vt:lpstr>NomPrenom5</vt:lpstr>
      <vt:lpstr>NomPrenom6</vt:lpstr>
      <vt:lpstr>NomPrenom7</vt:lpstr>
      <vt:lpstr>NomPrenom8</vt:lpstr>
      <vt:lpstr>NomPrenom9</vt:lpstr>
      <vt:lpstr>NomProfesseur</vt:lpstr>
      <vt:lpstr>Feuil1!Print_Area</vt:lpstr>
      <vt:lpstr>Sexe1</vt:lpstr>
      <vt:lpstr>Sexe10</vt:lpstr>
      <vt:lpstr>Sexe11</vt:lpstr>
      <vt:lpstr>Sexe12</vt:lpstr>
      <vt:lpstr>Sexe13</vt:lpstr>
      <vt:lpstr>Sexe14</vt:lpstr>
      <vt:lpstr>Sexe15</vt:lpstr>
      <vt:lpstr>Sexe16</vt:lpstr>
      <vt:lpstr>Sexe17</vt:lpstr>
      <vt:lpstr>Sexe18</vt:lpstr>
      <vt:lpstr>Sexe19</vt:lpstr>
      <vt:lpstr>Sexe2</vt:lpstr>
      <vt:lpstr>Sexe20</vt:lpstr>
      <vt:lpstr>Sexe21</vt:lpstr>
      <vt:lpstr>Sexe22</vt:lpstr>
      <vt:lpstr>Sexe23</vt:lpstr>
      <vt:lpstr>Sexe24</vt:lpstr>
      <vt:lpstr>Sexe25</vt:lpstr>
      <vt:lpstr>Sexe26</vt:lpstr>
      <vt:lpstr>Sexe27</vt:lpstr>
      <vt:lpstr>Sexe28</vt:lpstr>
      <vt:lpstr>Sexe29</vt:lpstr>
      <vt:lpstr>Sexe3</vt:lpstr>
      <vt:lpstr>Sexe30</vt:lpstr>
      <vt:lpstr>Sexe4</vt:lpstr>
      <vt:lpstr>Sexe5</vt:lpstr>
      <vt:lpstr>Sexe6</vt:lpstr>
      <vt:lpstr>Sexe7</vt:lpstr>
      <vt:lpstr>Sexe8</vt:lpstr>
      <vt:lpstr>Sexe9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HOLDER EPS;Olivier DESRE</dc:creator>
  <cp:lastModifiedBy>GERARD HOLDER EPS</cp:lastModifiedBy>
  <cp:lastPrinted>2013-02-01T21:00:34Z</cp:lastPrinted>
  <dcterms:created xsi:type="dcterms:W3CDTF">2012-10-08T13:19:18Z</dcterms:created>
  <dcterms:modified xsi:type="dcterms:W3CDTF">2013-04-07T20:43:50Z</dcterms:modified>
</cp:coreProperties>
</file>